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аб №1" sheetId="1" r:id="rId5"/>
    <sheet state="visible" name="Ведомость1" sheetId="2" r:id="rId6"/>
    <sheet state="visible" name="Ведомасть2" sheetId="3" r:id="rId7"/>
    <sheet state="visible" name="Ведомасть3" sheetId="4" r:id="rId8"/>
    <sheet state="visible" name="Итоговая Таблица" sheetId="5" r:id="rId9"/>
    <sheet state="visible" name="Путевка" sheetId="6" r:id="rId10"/>
    <sheet state="visible" name="Таблица умн" sheetId="7" r:id="rId11"/>
    <sheet state="visible" name="Таблица квад и кубов" sheetId="8" r:id="rId12"/>
    <sheet state="visible" name="арифмет прогр" sheetId="9" r:id="rId13"/>
    <sheet state="visible" name="линейная функция" sheetId="10" r:id="rId14"/>
    <sheet state="visible" name="ряд Фибоначчи" sheetId="11" r:id="rId15"/>
    <sheet state="visible" name="Факториал" sheetId="12" r:id="rId16"/>
    <sheet state="visible" name="(2x+3)!" sheetId="13" r:id="rId17"/>
    <sheet state="visible" name="Диаграмма 1.1" sheetId="14" r:id="rId18"/>
    <sheet state="visible" name="Диаграмма 1.2" sheetId="15" r:id="rId19"/>
    <sheet state="visible" name="Графики" sheetId="16" r:id="rId20"/>
    <sheet state="visible" name="exel" sheetId="17" r:id="rId21"/>
    <sheet state="visible" name="сортировка" sheetId="18" r:id="rId22"/>
    <sheet state="visible" name="фильтрация" sheetId="19" r:id="rId23"/>
    <sheet state="visible" name="Лист20" sheetId="20" r:id="rId24"/>
  </sheets>
  <definedNames>
    <definedName hidden="1" localSheetId="18" name="_xlnm._FilterDatabase">'фильтрация'!$A$1:$G$17</definedName>
  </definedNames>
  <calcPr/>
</workbook>
</file>

<file path=xl/sharedStrings.xml><?xml version="1.0" encoding="utf-8"?>
<sst xmlns="http://schemas.openxmlformats.org/spreadsheetml/2006/main" count="294" uniqueCount="122">
  <si>
    <t xml:space="preserve">                                        СВЕДЕНИЯ</t>
  </si>
  <si>
    <t>Приложение 1</t>
  </si>
  <si>
    <t>о приеме и составе слушателей в 2001 году</t>
  </si>
  <si>
    <t>__________________________________________________________________________________</t>
  </si>
  <si>
    <t>(полное наименование структурного подразделения)</t>
  </si>
  <si>
    <t>Наименование направления или специальности</t>
  </si>
  <si>
    <t>Сроки и формат обучения</t>
  </si>
  <si>
    <t>Количество слушателей по плану</t>
  </si>
  <si>
    <t>Зачислено слушателей</t>
  </si>
  <si>
    <t>Состав Слушателей по возрастным категориям</t>
  </si>
  <si>
    <t>Состав слушателей по должностям</t>
  </si>
  <si>
    <t>Состав слушателей по педагогическому стажу</t>
  </si>
  <si>
    <t>Количество слушателей, имеющих психолого-педогагическую подготовку</t>
  </si>
  <si>
    <t>Всего</t>
  </si>
  <si>
    <t>В том числе</t>
  </si>
  <si>
    <t>Зав. Кафедрой</t>
  </si>
  <si>
    <t>Профессор, кандидат наук</t>
  </si>
  <si>
    <t>Доцент, кондидат наук</t>
  </si>
  <si>
    <t>Старшие преподаватели</t>
  </si>
  <si>
    <t>Преподователи и ассистенты</t>
  </si>
  <si>
    <t>Без стажа</t>
  </si>
  <si>
    <t>До 5 лет</t>
  </si>
  <si>
    <t>От 5 до 10 лет</t>
  </si>
  <si>
    <t>Свыше 10 лет</t>
  </si>
  <si>
    <t>Из вузов Минобразования России</t>
  </si>
  <si>
    <t>Из своего вуза</t>
  </si>
  <si>
    <t>Из техникумов Минобразования</t>
  </si>
  <si>
    <t>Иногородние слушатели</t>
  </si>
  <si>
    <t>До 40 лет</t>
  </si>
  <si>
    <t>Свыше 40 лет</t>
  </si>
  <si>
    <t>Подпись</t>
  </si>
  <si>
    <t>_______________________________</t>
  </si>
  <si>
    <t>Ф.И.О. и номер телефона руководителя</t>
  </si>
  <si>
    <t>_____________________________________________________________________</t>
  </si>
  <si>
    <t>Ф.И.</t>
  </si>
  <si>
    <t>ПО ЭВМ</t>
  </si>
  <si>
    <t>Ин. Яз.</t>
  </si>
  <si>
    <t>КСЕ</t>
  </si>
  <si>
    <t>Средний балл</t>
  </si>
  <si>
    <t>Антонова Татьяна</t>
  </si>
  <si>
    <t>Буряк Оксана</t>
  </si>
  <si>
    <t>Гусева Любовь</t>
  </si>
  <si>
    <t>Девятилов Николай</t>
  </si>
  <si>
    <t>Коваленко Максим</t>
  </si>
  <si>
    <t>Мищенко Александр</t>
  </si>
  <si>
    <t>Чернобривцева Дарья</t>
  </si>
  <si>
    <t>Астапова Марина</t>
  </si>
  <si>
    <t>Беда Татьяна</t>
  </si>
  <si>
    <t>Гурченко Софья</t>
  </si>
  <si>
    <t>Димич Кристина</t>
  </si>
  <si>
    <t>Новиков Александр</t>
  </si>
  <si>
    <t>Лысенко Ирина</t>
  </si>
  <si>
    <t>Черненко Виталий</t>
  </si>
  <si>
    <t>Средний балл по предмету</t>
  </si>
  <si>
    <t>Кол-во "3"</t>
  </si>
  <si>
    <t>Кол-во "4"</t>
  </si>
  <si>
    <t>Кол-во "5"</t>
  </si>
  <si>
    <t>Рус. Яз</t>
  </si>
  <si>
    <t>Мат</t>
  </si>
  <si>
    <t>Хим</t>
  </si>
  <si>
    <t>Физика</t>
  </si>
  <si>
    <t>Био</t>
  </si>
  <si>
    <t>Инф</t>
  </si>
  <si>
    <t>Стипендия</t>
  </si>
  <si>
    <t>Стоимость турристических путевок</t>
  </si>
  <si>
    <t>№ п/п</t>
  </si>
  <si>
    <t>Курс доллара</t>
  </si>
  <si>
    <t>Цена в рублях</t>
  </si>
  <si>
    <t>Страна</t>
  </si>
  <si>
    <t>Цена в долларах</t>
  </si>
  <si>
    <t>Англия</t>
  </si>
  <si>
    <t>Бельгия</t>
  </si>
  <si>
    <t>Болгария</t>
  </si>
  <si>
    <t>Бразилия</t>
  </si>
  <si>
    <t>Италия</t>
  </si>
  <si>
    <t>Франция</t>
  </si>
  <si>
    <t>X=</t>
  </si>
  <si>
    <t>X^2</t>
  </si>
  <si>
    <t>X^3</t>
  </si>
  <si>
    <t>d</t>
  </si>
  <si>
    <t>n</t>
  </si>
  <si>
    <t>an</t>
  </si>
  <si>
    <t>sn</t>
  </si>
  <si>
    <t>x=</t>
  </si>
  <si>
    <t>y=kx+b</t>
  </si>
  <si>
    <t>k=</t>
  </si>
  <si>
    <t>b=</t>
  </si>
  <si>
    <t>(2x+3)!</t>
  </si>
  <si>
    <t>Месяц</t>
  </si>
  <si>
    <t>Доходы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</si>
  <si>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</si>
  <si>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</si>
  <si>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</si>
  <si>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</si>
  <si>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</si>
  <si>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</si>
  <si>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</si>
  <si>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</si>
  <si>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</si>
  <si>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</si>
  <si>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</si>
  <si>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</si>
  <si>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y=</t>
  </si>
  <si>
    <t>y=x^2</t>
  </si>
  <si>
    <t>y=ax^2+bx-c</t>
  </si>
  <si>
    <t>a</t>
  </si>
  <si>
    <t>b</t>
  </si>
  <si>
    <t>c</t>
  </si>
  <si>
    <t>y=x^3</t>
  </si>
  <si>
    <t>x/y</t>
  </si>
  <si>
    <t>R=</t>
  </si>
  <si>
    <t>Номер группы</t>
  </si>
  <si>
    <t>Номер зачетной книги</t>
  </si>
  <si>
    <t>Код предмета</t>
  </si>
  <si>
    <t>Табельный № препода</t>
  </si>
  <si>
    <t>Вид занятия</t>
  </si>
  <si>
    <t>Дата</t>
  </si>
  <si>
    <t>Оценка</t>
  </si>
  <si>
    <t>п1</t>
  </si>
  <si>
    <t>л</t>
  </si>
  <si>
    <t>п2</t>
  </si>
  <si>
    <t>пр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</si>
</sst>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р.-419]#,##0.00"/>
    <numFmt numFmtId="165" formatCode="[$$]#,##0.00"/>
    <numFmt numFmtId="166" formatCode="dd.mm.yy"/>
  </numFmts>
  <fonts count="6">
    <font>
      <sz val="10.0"/>
      <color rgb="FF000000"/>
      <name val="Arial"/>
      <scheme val="minor"/>
    </font>
    <font>
      <sz val="12.0"/>
      <color theme="1"/>
      <name val="Arial"/>
      <scheme val="minor"/>
    </font>
    <font>
      <color theme="1"/>
      <name val="Arial"/>
      <scheme val="minor"/>
    </font>
    <font/>
    <font>
      <sz val="11.0"/>
      <color theme="1"/>
      <name val="Arial"/>
      <scheme val="minor"/>
    </font>
    <font>
      <b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27">
    <border/>
    <border>
      <left style="thick">
        <color rgb="FF00FFFF"/>
      </left>
      <right style="thin">
        <color rgb="FF1155CC"/>
      </right>
      <top style="thick">
        <color rgb="FF00FFFF"/>
      </top>
    </border>
    <border>
      <left style="thin">
        <color rgb="FF1155CC"/>
      </left>
      <right style="thin">
        <color rgb="FF1155CC"/>
      </right>
      <top style="thick">
        <color rgb="FF00FFFF"/>
      </top>
    </border>
    <border>
      <left style="thin">
        <color rgb="FF1155CC"/>
      </left>
      <top style="thick">
        <color rgb="FF00FFFF"/>
      </top>
      <bottom style="thin">
        <color rgb="FF1155CC"/>
      </bottom>
    </border>
    <border>
      <top style="thick">
        <color rgb="FF00FFFF"/>
      </top>
      <bottom style="thin">
        <color rgb="FF1155CC"/>
      </bottom>
    </border>
    <border>
      <right style="thin">
        <color rgb="FF1155CC"/>
      </right>
      <top style="thick">
        <color rgb="FF00FFFF"/>
      </top>
      <bottom style="thin">
        <color rgb="FF1155CC"/>
      </bottom>
    </border>
    <border>
      <left style="thin">
        <color rgb="FF1155CC"/>
      </left>
      <top style="thick">
        <color rgb="FF00FFFF"/>
      </top>
    </border>
    <border>
      <right style="thin">
        <color rgb="FF1155CC"/>
      </right>
      <top style="thick">
        <color rgb="FF00FFFF"/>
      </top>
    </border>
    <border>
      <left style="thin">
        <color rgb="FF1155CC"/>
      </left>
      <right style="thick">
        <color rgb="FF00FFFF"/>
      </right>
      <top style="thick">
        <color rgb="FF00FFFF"/>
      </top>
    </border>
    <border>
      <left style="thick">
        <color rgb="FF00FFFF"/>
      </left>
      <right style="thin">
        <color rgb="FF1155CC"/>
      </right>
    </border>
    <border>
      <left style="thin">
        <color rgb="FF1155CC"/>
      </left>
      <right style="thin">
        <color rgb="FF1155CC"/>
      </right>
    </border>
    <border>
      <left style="thin">
        <color rgb="FF1155CC"/>
      </left>
      <right style="thin">
        <color rgb="FF1155CC"/>
      </right>
      <top style="thin">
        <color rgb="FF1155CC"/>
      </top>
    </border>
    <border>
      <left style="thin">
        <color rgb="FF1155CC"/>
      </left>
      <top style="thin">
        <color rgb="FF1155CC"/>
      </top>
      <bottom style="thin">
        <color rgb="FF1155CC"/>
      </bottom>
    </border>
    <border>
      <top style="thin">
        <color rgb="FF1155CC"/>
      </top>
      <bottom style="thin">
        <color rgb="FF1155CC"/>
      </bottom>
    </border>
    <border>
      <right style="thin">
        <color rgb="FF1155CC"/>
      </right>
      <top style="thin">
        <color rgb="FF1155CC"/>
      </top>
      <bottom style="thin">
        <color rgb="FF1155CC"/>
      </bottom>
    </border>
    <border>
      <left style="thin">
        <color rgb="FF1155CC"/>
      </left>
      <bottom style="thin">
        <color rgb="FF1155CC"/>
      </bottom>
    </border>
    <border>
      <right style="thin">
        <color rgb="FF1155CC"/>
      </right>
      <bottom style="thin">
        <color rgb="FF1155CC"/>
      </bottom>
    </border>
    <border>
      <left style="thin">
        <color rgb="FF1155CC"/>
      </left>
      <right style="thick">
        <color rgb="FF00FFFF"/>
      </right>
    </border>
    <border>
      <left style="thick">
        <color rgb="FF00FFFF"/>
      </left>
      <right style="thin">
        <color rgb="FF1155CC"/>
      </right>
      <bottom style="thin">
        <color rgb="FF1155CC"/>
      </bottom>
    </border>
    <border>
      <left style="thin">
        <color rgb="FF1155CC"/>
      </left>
      <right style="thin">
        <color rgb="FF1155CC"/>
      </right>
      <bottom style="thin">
        <color rgb="FF1155CC"/>
      </bottom>
    </border>
    <border>
      <left style="thin">
        <color rgb="FF1155CC"/>
      </left>
      <right style="thin">
        <color rgb="FF1155CC"/>
      </right>
      <top style="thin">
        <color rgb="FF1155CC"/>
      </top>
      <bottom style="thin">
        <color rgb="FF1155CC"/>
      </bottom>
    </border>
    <border>
      <left style="thin">
        <color rgb="FF1155CC"/>
      </left>
      <right style="thick">
        <color rgb="FF00FFFF"/>
      </right>
      <bottom style="thin">
        <color rgb="FF1155CC"/>
      </bottom>
    </border>
    <border>
      <left style="thick">
        <color rgb="FF00FFFF"/>
      </left>
      <right style="thin">
        <color rgb="FF1155CC"/>
      </right>
      <top style="thin">
        <color rgb="FF1155CC"/>
      </top>
      <bottom style="thin">
        <color rgb="FF1155CC"/>
      </bottom>
    </border>
    <border>
      <left style="thin">
        <color rgb="FF1155CC"/>
      </left>
      <right style="thick">
        <color rgb="FF00FFFF"/>
      </right>
      <top style="thin">
        <color rgb="FF1155CC"/>
      </top>
      <bottom style="thin">
        <color rgb="FF1155CC"/>
      </bottom>
    </border>
    <border>
      <left style="thick">
        <color rgb="FF00FFFF"/>
      </left>
      <right style="thin">
        <color rgb="FF1155CC"/>
      </right>
      <top style="thin">
        <color rgb="FF1155CC"/>
      </top>
      <bottom style="thick">
        <color rgb="FF00FFFF"/>
      </bottom>
    </border>
    <border>
      <left style="thin">
        <color rgb="FF1155CC"/>
      </left>
      <right style="thin">
        <color rgb="FF1155CC"/>
      </right>
      <top style="thin">
        <color rgb="FF1155CC"/>
      </top>
      <bottom style="thick">
        <color rgb="FF00FFFF"/>
      </bottom>
    </border>
    <border>
      <left style="thin">
        <color rgb="FF1155CC"/>
      </left>
      <right style="thick">
        <color rgb="FF00FFFF"/>
      </right>
      <top style="thin">
        <color rgb="FF1155CC"/>
      </top>
      <bottom style="thick">
        <color rgb="FF00FFFF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horizontal="center" readingOrder="0" shrinkToFit="0" vertical="bottom" wrapText="1"/>
    </xf>
    <xf borderId="0" fillId="0" fontId="2" numFmtId="0" xfId="0" applyAlignment="1" applyFont="1">
      <alignment horizontal="center" readingOrder="0" shrinkToFit="0" vertical="top" wrapText="1"/>
    </xf>
    <xf borderId="1" fillId="0" fontId="1" numFmtId="0" xfId="0" applyAlignment="1" applyBorder="1" applyFont="1">
      <alignment horizontal="center" readingOrder="0" shrinkToFit="0" textRotation="90" vertical="center" wrapText="1"/>
    </xf>
    <xf borderId="2" fillId="0" fontId="1" numFmtId="0" xfId="0" applyAlignment="1" applyBorder="1" applyFont="1">
      <alignment horizontal="center" readingOrder="0" shrinkToFit="0" textRotation="90" vertical="center" wrapText="1"/>
    </xf>
    <xf borderId="3" fillId="0" fontId="1" numFmtId="0" xfId="0" applyAlignment="1" applyBorder="1" applyFont="1">
      <alignment horizontal="center" readingOrder="0" shrinkToFit="0" vertical="center" wrapText="1"/>
    </xf>
    <xf borderId="4" fillId="0" fontId="3" numFmtId="0" xfId="0" applyBorder="1" applyFont="1"/>
    <xf borderId="5" fillId="0" fontId="3" numFmtId="0" xfId="0" applyBorder="1" applyFont="1"/>
    <xf borderId="6" fillId="0" fontId="1" numFmtId="0" xfId="0" applyAlignment="1" applyBorder="1" applyFont="1">
      <alignment horizontal="center" readingOrder="0" shrinkToFit="0" textRotation="0" vertical="center" wrapText="1"/>
    </xf>
    <xf borderId="7" fillId="0" fontId="3" numFmtId="0" xfId="0" applyBorder="1" applyFont="1"/>
    <xf borderId="8" fillId="0" fontId="1" numFmtId="0" xfId="0" applyAlignment="1" applyBorder="1" applyFont="1">
      <alignment horizontal="center" readingOrder="0" shrinkToFit="0" textRotation="90" vertical="center" wrapText="1"/>
    </xf>
    <xf borderId="9" fillId="0" fontId="3" numFmtId="0" xfId="0" applyBorder="1" applyFont="1"/>
    <xf borderId="10" fillId="0" fontId="3" numFmtId="0" xfId="0" applyBorder="1" applyFont="1"/>
    <xf borderId="11" fillId="0" fontId="1" numFmtId="0" xfId="0" applyAlignment="1" applyBorder="1" applyFont="1">
      <alignment horizontal="center" readingOrder="0" shrinkToFit="0" textRotation="90" vertical="center" wrapText="1"/>
    </xf>
    <xf borderId="12" fillId="0" fontId="1" numFmtId="0" xfId="0" applyAlignment="1" applyBorder="1" applyFont="1">
      <alignment horizontal="center" readingOrder="0" shrinkToFit="0" vertical="center" wrapText="1"/>
    </xf>
    <xf borderId="13" fillId="0" fontId="3" numFmtId="0" xfId="0" applyBorder="1" applyFont="1"/>
    <xf borderId="14" fillId="0" fontId="3" numFmtId="0" xfId="0" applyBorder="1" applyFont="1"/>
    <xf borderId="15" fillId="0" fontId="3" numFmtId="0" xfId="0" applyBorder="1" applyFont="1"/>
    <xf borderId="16" fillId="0" fontId="3" numFmtId="0" xfId="0" applyBorder="1" applyFont="1"/>
    <xf borderId="17" fillId="0" fontId="3" numFmtId="0" xfId="0" applyBorder="1" applyFont="1"/>
    <xf borderId="18" fillId="0" fontId="3" numFmtId="0" xfId="0" applyBorder="1" applyFont="1"/>
    <xf borderId="19" fillId="0" fontId="3" numFmtId="0" xfId="0" applyBorder="1" applyFont="1"/>
    <xf borderId="20" fillId="0" fontId="1" numFmtId="0" xfId="0" applyAlignment="1" applyBorder="1" applyFont="1">
      <alignment horizontal="center" readingOrder="0" shrinkToFit="0" textRotation="90" vertical="center" wrapText="1"/>
    </xf>
    <xf borderId="21" fillId="0" fontId="3" numFmtId="0" xfId="0" applyBorder="1" applyFont="1"/>
    <xf borderId="22" fillId="0" fontId="1" numFmtId="0" xfId="0" applyAlignment="1" applyBorder="1" applyFont="1">
      <alignment horizontal="center" readingOrder="0" shrinkToFit="0" vertical="center" wrapText="1"/>
    </xf>
    <xf borderId="20" fillId="0" fontId="1" numFmtId="0" xfId="0" applyAlignment="1" applyBorder="1" applyFont="1">
      <alignment horizontal="center" readingOrder="0" vertical="center"/>
    </xf>
    <xf borderId="20" fillId="0" fontId="1" numFmtId="0" xfId="0" applyAlignment="1" applyBorder="1" applyFont="1">
      <alignment horizontal="center" readingOrder="0" shrinkToFit="0" vertical="center" wrapText="1"/>
    </xf>
    <xf borderId="23" fillId="0" fontId="1" numFmtId="0" xfId="0" applyAlignment="1" applyBorder="1" applyFont="1">
      <alignment horizontal="center" readingOrder="0" shrinkToFit="0" vertical="center" wrapText="1"/>
    </xf>
    <xf borderId="24" fillId="0" fontId="2" numFmtId="0" xfId="0" applyBorder="1" applyFont="1"/>
    <xf borderId="25" fillId="0" fontId="2" numFmtId="0" xfId="0" applyBorder="1" applyFont="1"/>
    <xf borderId="26" fillId="0" fontId="2" numFmtId="0" xfId="0" applyBorder="1" applyFont="1"/>
    <xf borderId="0" fillId="0" fontId="1" numFmtId="0" xfId="0" applyAlignment="1" applyFont="1">
      <alignment readingOrder="0"/>
    </xf>
    <xf borderId="0" fillId="0" fontId="2" numFmtId="0" xfId="0" applyAlignment="1" applyFont="1">
      <alignment horizontal="center" readingOrder="0" vertical="bottom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readingOrder="0"/>
    </xf>
    <xf borderId="0" fillId="0" fontId="4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5" numFmtId="0" xfId="0" applyAlignment="1" applyFont="1">
      <alignment horizontal="center"/>
    </xf>
    <xf borderId="0" fillId="0" fontId="4" numFmtId="0" xfId="0" applyAlignment="1" applyFont="1">
      <alignment horizontal="center" readingOrder="0" shrinkToFit="0" wrapText="1"/>
    </xf>
    <xf borderId="0" fillId="0" fontId="2" numFmtId="0" xfId="0" applyAlignment="1" applyFont="1">
      <alignment horizontal="center" vertical="center"/>
    </xf>
    <xf borderId="0" fillId="0" fontId="4" numFmtId="0" xfId="0" applyAlignment="1" applyFont="1">
      <alignment horizontal="center" readingOrder="0" vertical="center"/>
    </xf>
    <xf borderId="0" fillId="0" fontId="2" numFmtId="0" xfId="0" applyFont="1"/>
    <xf borderId="0" fillId="0" fontId="2" numFmtId="0" xfId="0" applyAlignment="1" applyFont="1">
      <alignment horizontal="center" readingOrder="0" vertical="center"/>
    </xf>
    <xf borderId="0" fillId="0" fontId="2" numFmtId="164" xfId="0" applyAlignment="1" applyFont="1" applyNumberFormat="1">
      <alignment readingOrder="0"/>
    </xf>
    <xf borderId="0" fillId="0" fontId="2" numFmtId="165" xfId="0" applyAlignment="1" applyFont="1" applyNumberFormat="1">
      <alignment readingOrder="0"/>
    </xf>
    <xf borderId="0" fillId="0" fontId="2" numFmtId="0" xfId="0" applyAlignment="1" applyFont="1">
      <alignment horizontal="center" shrinkToFit="0" vertical="center" wrapText="1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 shrinkToFit="0" vertical="center" wrapText="1"/>
    </xf>
    <xf borderId="0" fillId="0" fontId="2" numFmtId="166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6.xml"/><Relationship Id="rId11" Type="http://schemas.openxmlformats.org/officeDocument/2006/relationships/worksheet" Target="worksheets/sheet7.xml"/><Relationship Id="rId22" Type="http://schemas.openxmlformats.org/officeDocument/2006/relationships/worksheet" Target="worksheets/sheet18.xml"/><Relationship Id="rId10" Type="http://schemas.openxmlformats.org/officeDocument/2006/relationships/worksheet" Target="worksheets/sheet6.xml"/><Relationship Id="rId21" Type="http://schemas.openxmlformats.org/officeDocument/2006/relationships/worksheet" Target="worksheets/sheet17.xml"/><Relationship Id="rId13" Type="http://schemas.openxmlformats.org/officeDocument/2006/relationships/worksheet" Target="worksheets/sheet9.xml"/><Relationship Id="rId24" Type="http://schemas.openxmlformats.org/officeDocument/2006/relationships/worksheet" Target="worksheets/sheet20.xml"/><Relationship Id="rId12" Type="http://schemas.openxmlformats.org/officeDocument/2006/relationships/worksheet" Target="worksheets/sheet8.xml"/><Relationship Id="rId23" Type="http://schemas.openxmlformats.org/officeDocument/2006/relationships/worksheet" Target="worksheets/sheet1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5" Type="http://schemas.openxmlformats.org/officeDocument/2006/relationships/worksheet" Target="worksheets/sheet1.xml"/><Relationship Id="rId19" Type="http://schemas.openxmlformats.org/officeDocument/2006/relationships/worksheet" Target="worksheets/sheet15.xml"/><Relationship Id="rId6" Type="http://schemas.openxmlformats.org/officeDocument/2006/relationships/worksheet" Target="worksheets/sheet2.xml"/><Relationship Id="rId18" Type="http://schemas.openxmlformats.org/officeDocument/2006/relationships/worksheet" Target="worksheets/sheet14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Доходы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EA4335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Pt>
            <c:idx val="3"/>
            <c:spPr>
              <a:solidFill>
                <a:srgbClr val="34A853"/>
              </a:solidFill>
            </c:spPr>
          </c:dPt>
          <c:dPt>
            <c:idx val="4"/>
            <c:spPr>
              <a:solidFill>
                <a:srgbClr val="FF6D01"/>
              </a:solidFill>
            </c:spPr>
          </c:dPt>
          <c:dPt>
            <c:idx val="5"/>
            <c:spPr>
              <a:solidFill>
                <a:srgbClr val="46BDC6"/>
              </a:solidFill>
            </c:spPr>
          </c:dPt>
          <c:dPt>
            <c:idx val="6"/>
            <c:spPr>
              <a:solidFill>
                <a:srgbClr val="7BAAF7"/>
              </a:solidFill>
            </c:spPr>
          </c:dPt>
          <c:dPt>
            <c:idx val="7"/>
            <c:spPr>
              <a:solidFill>
                <a:srgbClr val="F07B72"/>
              </a:solidFill>
            </c:spPr>
          </c:dPt>
          <c:dPt>
            <c:idx val="8"/>
            <c:spPr>
              <a:solidFill>
                <a:srgbClr val="FCD04F"/>
              </a:solidFill>
            </c:spPr>
          </c:dPt>
          <c:dPt>
            <c:idx val="9"/>
            <c:spPr>
              <a:solidFill>
                <a:srgbClr val="71C287"/>
              </a:solidFill>
            </c:spPr>
          </c:dPt>
          <c:dPt>
            <c:idx val="10"/>
            <c:spPr>
              <a:solidFill>
                <a:srgbClr val="FF994D"/>
              </a:solidFill>
            </c:spPr>
          </c:dPt>
          <c:dPt>
            <c:idx val="11"/>
            <c:spPr>
              <a:solidFill>
                <a:srgbClr val="7ED1D7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'Диаграмма 1.1'!$A$2:$A$13</c:f>
            </c:strRef>
          </c:cat>
          <c:val>
            <c:numRef>
              <c:f>'Диаграмма 1.1'!$B$2:$B$13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areaChart>
        <c:ser>
          <c:idx val="0"/>
          <c:order val="0"/>
          <c:tx>
            <c:strRef>
              <c:f>'Диаграмма 1.1'!$B$1</c:f>
            </c:strRef>
          </c:tx>
          <c:spPr>
            <a:solidFill>
              <a:srgbClr val="4285F4">
                <a:alpha val="30000"/>
              </a:srgbClr>
            </a:solidFill>
            <a:ln cmpd="sng">
              <a:solidFill>
                <a:srgbClr val="4285F4"/>
              </a:solidFill>
            </a:ln>
          </c:spPr>
          <c:cat>
            <c:strRef>
              <c:f>'Диаграмма 1.1'!$A$2:$A$13</c:f>
            </c:strRef>
          </c:cat>
          <c:val>
            <c:numRef>
              <c:f>'Диаграмма 1.1'!$B$2:$B$13</c:f>
              <c:numCache/>
            </c:numRef>
          </c:val>
        </c:ser>
        <c:axId val="700213738"/>
        <c:axId val="1766524675"/>
      </c:areaChart>
      <c:catAx>
        <c:axId val="70021373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66524675"/>
      </c:catAx>
      <c:valAx>
        <c:axId val="176652467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00213738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y= относительно параметра "x="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'Графики'!$B$1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'Графики'!$A$2:$A$42</c:f>
            </c:strRef>
          </c:cat>
          <c:val>
            <c:numRef>
              <c:f>'Графики'!$B$2:$B$42</c:f>
              <c:numCache/>
            </c:numRef>
          </c:val>
          <c:smooth val="0"/>
        </c:ser>
        <c:axId val="63645617"/>
        <c:axId val="1079426137"/>
      </c:lineChart>
      <c:catAx>
        <c:axId val="6364561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x=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79426137"/>
      </c:catAx>
      <c:valAx>
        <c:axId val="107942613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y=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63645617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y= относительно параметра "x="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'Графики'!$B$51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'Графики'!$A$52:$A$92</c:f>
            </c:strRef>
          </c:cat>
          <c:val>
            <c:numRef>
              <c:f>'Графики'!$B$52:$B$92</c:f>
              <c:numCache/>
            </c:numRef>
          </c:val>
          <c:smooth val="0"/>
        </c:ser>
        <c:axId val="966779861"/>
        <c:axId val="969717695"/>
      </c:lineChart>
      <c:catAx>
        <c:axId val="96677986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x=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69717695"/>
      </c:catAx>
      <c:valAx>
        <c:axId val="96971769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y=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66779861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y=x^2 относительно параметра "x="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'Графики'!$N$1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'Графики'!$M$2:$M$42</c:f>
            </c:strRef>
          </c:cat>
          <c:val>
            <c:numRef>
              <c:f>'Графики'!$N$2:$N$42</c:f>
              <c:numCache/>
            </c:numRef>
          </c:val>
          <c:smooth val="0"/>
        </c:ser>
        <c:axId val="631876006"/>
        <c:axId val="674492174"/>
      </c:lineChart>
      <c:catAx>
        <c:axId val="63187600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x=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674492174"/>
      </c:catAx>
      <c:valAx>
        <c:axId val="67449217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y=x^2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631876006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y=ax^2+bx-c относительно параметра "x="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'Графики'!$M$52:$M$92</c:f>
            </c:strRef>
          </c:cat>
          <c:val>
            <c:numRef>
              <c:f>'Графики'!$N$52:$N$92</c:f>
              <c:numCache/>
            </c:numRef>
          </c:val>
          <c:smooth val="0"/>
        </c:ser>
        <c:axId val="1472943912"/>
        <c:axId val="1531527053"/>
      </c:lineChart>
      <c:catAx>
        <c:axId val="1472943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x=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31527053"/>
      </c:catAx>
      <c:valAx>
        <c:axId val="153152705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y=ax^2+bx-c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72943912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y=x^3 относительно параметра "x="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'Графики'!$A$100:$A$140</c:f>
            </c:strRef>
          </c:cat>
          <c:val>
            <c:numRef>
              <c:f>'Графики'!$B$100:$B$140</c:f>
              <c:numCache/>
            </c:numRef>
          </c:val>
          <c:smooth val="0"/>
        </c:ser>
        <c:axId val="1944239498"/>
        <c:axId val="2027087291"/>
      </c:lineChart>
      <c:catAx>
        <c:axId val="194423949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x=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27087291"/>
      </c:catAx>
      <c:valAx>
        <c:axId val="202708729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y=x^3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44239498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y=cos и y=sin</a:t>
            </a:r>
          </a:p>
        </c:rich>
      </c:tx>
      <c:overlay val="0"/>
    </c:title>
    <c:plotArea>
      <c:layout/>
      <c:lineChart>
        <c:ser>
          <c:idx val="0"/>
          <c:order val="0"/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'Графики'!$M$98:$M$138</c:f>
            </c:strRef>
          </c:cat>
          <c:val>
            <c:numRef>
              <c:f>'Графики'!$N$98:$N$138</c:f>
              <c:numCache/>
            </c:numRef>
          </c:val>
          <c:smooth val="0"/>
        </c:ser>
        <c:ser>
          <c:idx val="1"/>
          <c:order val="1"/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'Графики'!$M$98:$M$138</c:f>
            </c:strRef>
          </c:cat>
          <c:val>
            <c:numRef>
              <c:f>'Графики'!$O$98:$O$138</c:f>
              <c:numCache/>
            </c:numRef>
          </c:val>
          <c:smooth val="0"/>
        </c:ser>
        <c:axId val="1819565333"/>
        <c:axId val="2089395006"/>
      </c:lineChart>
      <c:catAx>
        <c:axId val="181956533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x=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89395006"/>
      </c:catAx>
      <c:valAx>
        <c:axId val="208939500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19565333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4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5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6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<Relationship Id="rId3" Type="http://schemas.openxmlformats.org/officeDocument/2006/relationships/chart" Target="../charts/chart5.xml"/><Relationship Id="rId4" Type="http://schemas.openxmlformats.org/officeDocument/2006/relationships/chart" Target="../charts/chart6.xml"/><Relationship Id="rId5" Type="http://schemas.openxmlformats.org/officeDocument/2006/relationships/chart" Target="../charts/chart7.xml"/><Relationship Id="rId6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13</xdr:row>
      <xdr:rowOff>180975</xdr:rowOff>
    </xdr:from>
    <xdr:ext cx="5753100" cy="3533775"/>
    <xdr:graphicFrame>
      <xdr:nvGraphicFramePr>
        <xdr:cNvPr id="1" name="Chart 1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95250</xdr:rowOff>
    </xdr:from>
    <xdr:ext cx="5715000" cy="3533775"/>
    <xdr:graphicFrame>
      <xdr:nvGraphicFramePr>
        <xdr:cNvPr id="2" name="Chart 2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57150</xdr:colOff>
      <xdr:row>0</xdr:row>
      <xdr:rowOff>200025</xdr:rowOff>
    </xdr:from>
    <xdr:ext cx="5715000" cy="3533775"/>
    <xdr:graphicFrame>
      <xdr:nvGraphicFramePr>
        <xdr:cNvPr id="3" name="Chart 3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2</xdr:col>
      <xdr:colOff>952500</xdr:colOff>
      <xdr:row>50</xdr:row>
      <xdr:rowOff>219075</xdr:rowOff>
    </xdr:from>
    <xdr:ext cx="5715000" cy="3533775"/>
    <xdr:graphicFrame>
      <xdr:nvGraphicFramePr>
        <xdr:cNvPr id="4" name="Chart 4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14</xdr:col>
      <xdr:colOff>933450</xdr:colOff>
      <xdr:row>0</xdr:row>
      <xdr:rowOff>200025</xdr:rowOff>
    </xdr:from>
    <xdr:ext cx="5715000" cy="3533775"/>
    <xdr:graphicFrame>
      <xdr:nvGraphicFramePr>
        <xdr:cNvPr id="5" name="Chart 5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14</xdr:col>
      <xdr:colOff>933450</xdr:colOff>
      <xdr:row>52</xdr:row>
      <xdr:rowOff>0</xdr:rowOff>
    </xdr:from>
    <xdr:ext cx="5715000" cy="3533775"/>
    <xdr:graphicFrame>
      <xdr:nvGraphicFramePr>
        <xdr:cNvPr id="6" name="Chart 6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2</xdr:col>
      <xdr:colOff>952500</xdr:colOff>
      <xdr:row>98</xdr:row>
      <xdr:rowOff>228600</xdr:rowOff>
    </xdr:from>
    <xdr:ext cx="5715000" cy="3533775"/>
    <xdr:graphicFrame>
      <xdr:nvGraphicFramePr>
        <xdr:cNvPr id="7" name="Chart 7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16</xdr:col>
      <xdr:colOff>0</xdr:colOff>
      <xdr:row>96</xdr:row>
      <xdr:rowOff>219075</xdr:rowOff>
    </xdr:from>
    <xdr:ext cx="5715000" cy="3533775"/>
    <xdr:graphicFrame>
      <xdr:nvGraphicFramePr>
        <xdr:cNvPr id="8" name="Chart 8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8.0"/>
    <col customWidth="1" min="2" max="2" width="7.13"/>
    <col customWidth="1" min="3" max="3" width="9.0"/>
    <col customWidth="1" min="4" max="4" width="7.13"/>
    <col customWidth="1" min="5" max="5" width="7.5"/>
    <col customWidth="1" min="6" max="6" width="5.25"/>
    <col customWidth="1" min="7" max="7" width="9.0"/>
    <col customWidth="1" min="8" max="8" width="8.88"/>
    <col customWidth="1" min="9" max="9" width="8.5"/>
    <col customWidth="1" min="10" max="10" width="9.0"/>
    <col customWidth="1" min="11" max="11" width="11.38"/>
    <col customWidth="1" min="12" max="12" width="9.13"/>
    <col customWidth="1" min="13" max="13" width="9.0"/>
    <col customWidth="1" min="14" max="14" width="9.5"/>
    <col customWidth="1" min="15" max="15" width="9.25"/>
    <col customWidth="1" min="16" max="16" width="9.13"/>
    <col customWidth="1" min="17" max="17" width="8.5"/>
    <col customWidth="1" min="18" max="18" width="9.0"/>
    <col customWidth="1" min="19" max="19" width="7.88"/>
    <col customWidth="1" min="20" max="20" width="14.13"/>
  </cols>
  <sheetData>
    <row r="1">
      <c r="A1" s="1" t="s">
        <v>0</v>
      </c>
      <c r="S1" s="1" t="s">
        <v>1</v>
      </c>
      <c r="U1" s="1"/>
      <c r="V1" s="1"/>
    </row>
    <row r="2">
      <c r="A2" s="2" t="s">
        <v>2</v>
      </c>
    </row>
    <row r="3">
      <c r="A3" s="3" t="s">
        <v>3</v>
      </c>
    </row>
    <row r="4" ht="26.25" customHeight="1">
      <c r="A4" s="4" t="s">
        <v>4</v>
      </c>
    </row>
    <row r="5" ht="32.25" customHeight="1">
      <c r="A5" s="5" t="s">
        <v>5</v>
      </c>
      <c r="B5" s="6" t="s">
        <v>6</v>
      </c>
      <c r="C5" s="6" t="s">
        <v>7</v>
      </c>
      <c r="D5" s="7" t="s">
        <v>8</v>
      </c>
      <c r="E5" s="8"/>
      <c r="F5" s="8"/>
      <c r="G5" s="8"/>
      <c r="H5" s="9"/>
      <c r="I5" s="10" t="s">
        <v>9</v>
      </c>
      <c r="J5" s="11"/>
      <c r="K5" s="7" t="s">
        <v>10</v>
      </c>
      <c r="L5" s="8"/>
      <c r="M5" s="8"/>
      <c r="N5" s="8"/>
      <c r="O5" s="9"/>
      <c r="P5" s="7" t="s">
        <v>11</v>
      </c>
      <c r="Q5" s="8"/>
      <c r="R5" s="8"/>
      <c r="S5" s="9"/>
      <c r="T5" s="12" t="s">
        <v>12</v>
      </c>
    </row>
    <row r="6" ht="25.5" customHeight="1">
      <c r="A6" s="13"/>
      <c r="B6" s="14"/>
      <c r="C6" s="14"/>
      <c r="D6" s="15" t="s">
        <v>13</v>
      </c>
      <c r="E6" s="16" t="s">
        <v>14</v>
      </c>
      <c r="F6" s="17"/>
      <c r="G6" s="17"/>
      <c r="H6" s="18"/>
      <c r="I6" s="19"/>
      <c r="J6" s="20"/>
      <c r="K6" s="15" t="s">
        <v>15</v>
      </c>
      <c r="L6" s="15" t="s">
        <v>16</v>
      </c>
      <c r="M6" s="15" t="s">
        <v>17</v>
      </c>
      <c r="N6" s="15" t="s">
        <v>18</v>
      </c>
      <c r="O6" s="15" t="s">
        <v>19</v>
      </c>
      <c r="P6" s="15" t="s">
        <v>20</v>
      </c>
      <c r="Q6" s="15" t="s">
        <v>21</v>
      </c>
      <c r="R6" s="15" t="s">
        <v>22</v>
      </c>
      <c r="S6" s="15" t="s">
        <v>23</v>
      </c>
      <c r="T6" s="21"/>
    </row>
    <row r="7" ht="125.25" customHeight="1">
      <c r="A7" s="22"/>
      <c r="B7" s="23"/>
      <c r="C7" s="23"/>
      <c r="D7" s="23"/>
      <c r="E7" s="24" t="s">
        <v>24</v>
      </c>
      <c r="F7" s="24" t="s">
        <v>25</v>
      </c>
      <c r="G7" s="24" t="s">
        <v>26</v>
      </c>
      <c r="H7" s="24" t="s">
        <v>27</v>
      </c>
      <c r="I7" s="24" t="s">
        <v>28</v>
      </c>
      <c r="J7" s="24" t="s">
        <v>29</v>
      </c>
      <c r="K7" s="23"/>
      <c r="L7" s="23"/>
      <c r="M7" s="23"/>
      <c r="N7" s="23"/>
      <c r="O7" s="23"/>
      <c r="P7" s="23"/>
      <c r="Q7" s="23"/>
      <c r="R7" s="23"/>
      <c r="S7" s="23"/>
      <c r="T7" s="25"/>
    </row>
    <row r="8">
      <c r="A8" s="26">
        <v>1.0</v>
      </c>
      <c r="B8" s="27">
        <v>2.0</v>
      </c>
      <c r="C8" s="27">
        <v>3.0</v>
      </c>
      <c r="D8" s="28">
        <v>4.0</v>
      </c>
      <c r="E8" s="28">
        <v>5.0</v>
      </c>
      <c r="F8" s="28">
        <v>6.0</v>
      </c>
      <c r="G8" s="28">
        <v>7.0</v>
      </c>
      <c r="H8" s="28">
        <v>8.0</v>
      </c>
      <c r="I8" s="28">
        <v>9.0</v>
      </c>
      <c r="J8" s="28">
        <v>10.0</v>
      </c>
      <c r="K8" s="28">
        <v>11.0</v>
      </c>
      <c r="L8" s="28">
        <v>12.0</v>
      </c>
      <c r="M8" s="28">
        <v>13.0</v>
      </c>
      <c r="N8" s="28">
        <v>14.0</v>
      </c>
      <c r="O8" s="28">
        <v>15.0</v>
      </c>
      <c r="P8" s="28">
        <v>16.0</v>
      </c>
      <c r="Q8" s="28">
        <v>17.0</v>
      </c>
      <c r="R8" s="28">
        <v>18.0</v>
      </c>
      <c r="S8" s="28">
        <v>19.0</v>
      </c>
      <c r="T8" s="29">
        <v>20.0</v>
      </c>
    </row>
    <row r="9" ht="63.0" customHeight="1">
      <c r="A9" s="30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2"/>
    </row>
    <row r="11">
      <c r="C11" s="33" t="s">
        <v>30</v>
      </c>
      <c r="D11" s="34" t="s">
        <v>31</v>
      </c>
      <c r="H11" s="35" t="s">
        <v>32</v>
      </c>
      <c r="L11" s="36" t="s">
        <v>33</v>
      </c>
    </row>
  </sheetData>
  <mergeCells count="27">
    <mergeCell ref="C5:C7"/>
    <mergeCell ref="D5:H5"/>
    <mergeCell ref="D6:D7"/>
    <mergeCell ref="E6:H6"/>
    <mergeCell ref="D11:G11"/>
    <mergeCell ref="H11:K11"/>
    <mergeCell ref="I5:J6"/>
    <mergeCell ref="K5:O5"/>
    <mergeCell ref="P5:S5"/>
    <mergeCell ref="T5:T7"/>
    <mergeCell ref="P6:P7"/>
    <mergeCell ref="Q6:Q7"/>
    <mergeCell ref="R6:R7"/>
    <mergeCell ref="S6:S7"/>
    <mergeCell ref="K6:K7"/>
    <mergeCell ref="L6:L7"/>
    <mergeCell ref="M6:M7"/>
    <mergeCell ref="N6:N7"/>
    <mergeCell ref="L11:R11"/>
    <mergeCell ref="A1:R1"/>
    <mergeCell ref="S1:T1"/>
    <mergeCell ref="A2:T2"/>
    <mergeCell ref="A3:T3"/>
    <mergeCell ref="A4:T4"/>
    <mergeCell ref="A5:A7"/>
    <mergeCell ref="B5:B7"/>
    <mergeCell ref="O6:O7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33" t="s">
        <v>83</v>
      </c>
      <c r="B1" s="33" t="s">
        <v>84</v>
      </c>
      <c r="C1" s="33" t="s">
        <v>85</v>
      </c>
      <c r="D1" s="33" t="s">
        <v>86</v>
      </c>
    </row>
    <row r="2">
      <c r="A2" s="38">
        <v>1.0</v>
      </c>
      <c r="B2" s="45">
        <f t="shared" ref="B2:B11" si="1">C$2*A2+D$2</f>
        <v>5</v>
      </c>
      <c r="C2" s="38">
        <v>3.0</v>
      </c>
      <c r="D2" s="38">
        <v>2.0</v>
      </c>
    </row>
    <row r="3">
      <c r="A3" s="38">
        <v>2.0</v>
      </c>
      <c r="B3" s="45">
        <f t="shared" si="1"/>
        <v>8</v>
      </c>
    </row>
    <row r="4">
      <c r="A4" s="38">
        <v>3.0</v>
      </c>
      <c r="B4" s="45">
        <f t="shared" si="1"/>
        <v>11</v>
      </c>
    </row>
    <row r="5">
      <c r="A5" s="38">
        <v>4.0</v>
      </c>
      <c r="B5" s="45">
        <f t="shared" si="1"/>
        <v>14</v>
      </c>
    </row>
    <row r="6">
      <c r="A6" s="38">
        <v>5.0</v>
      </c>
      <c r="B6" s="45">
        <f t="shared" si="1"/>
        <v>17</v>
      </c>
    </row>
    <row r="7">
      <c r="A7" s="38">
        <v>6.0</v>
      </c>
      <c r="B7" s="45">
        <f t="shared" si="1"/>
        <v>20</v>
      </c>
    </row>
    <row r="8">
      <c r="A8" s="38">
        <v>7.0</v>
      </c>
      <c r="B8" s="45">
        <f t="shared" si="1"/>
        <v>23</v>
      </c>
    </row>
    <row r="9">
      <c r="A9" s="38">
        <v>8.0</v>
      </c>
      <c r="B9" s="45">
        <f t="shared" si="1"/>
        <v>26</v>
      </c>
    </row>
    <row r="10">
      <c r="A10" s="38">
        <v>9.0</v>
      </c>
      <c r="B10" s="45">
        <f t="shared" si="1"/>
        <v>29</v>
      </c>
    </row>
    <row r="11">
      <c r="A11" s="38">
        <v>10.0</v>
      </c>
      <c r="B11" s="45">
        <f t="shared" si="1"/>
        <v>32</v>
      </c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33">
        <v>1.0</v>
      </c>
      <c r="B1" s="33">
        <v>1.0</v>
      </c>
      <c r="C1" s="50">
        <f t="shared" ref="C1:K1" si="1">A1+B1</f>
        <v>2</v>
      </c>
      <c r="D1" s="50">
        <f t="shared" si="1"/>
        <v>3</v>
      </c>
      <c r="E1" s="50">
        <f t="shared" si="1"/>
        <v>5</v>
      </c>
      <c r="F1" s="50">
        <f t="shared" si="1"/>
        <v>8</v>
      </c>
      <c r="G1" s="50">
        <f t="shared" si="1"/>
        <v>13</v>
      </c>
      <c r="H1" s="50">
        <f t="shared" si="1"/>
        <v>21</v>
      </c>
      <c r="I1" s="50">
        <f t="shared" si="1"/>
        <v>34</v>
      </c>
      <c r="J1" s="50">
        <f t="shared" si="1"/>
        <v>55</v>
      </c>
      <c r="K1" s="50">
        <f t="shared" si="1"/>
        <v>89</v>
      </c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35">
        <v>1.0</v>
      </c>
      <c r="B1" s="35">
        <f t="shared" ref="B1:B10" si="1">FACT(A1)</f>
        <v>1</v>
      </c>
    </row>
    <row r="2">
      <c r="A2" s="35">
        <v>2.0</v>
      </c>
      <c r="B2" s="35">
        <f t="shared" si="1"/>
        <v>2</v>
      </c>
    </row>
    <row r="3">
      <c r="A3" s="35">
        <v>3.0</v>
      </c>
      <c r="B3" s="35">
        <f t="shared" si="1"/>
        <v>6</v>
      </c>
    </row>
    <row r="4">
      <c r="A4" s="35">
        <v>4.0</v>
      </c>
      <c r="B4" s="35">
        <f t="shared" si="1"/>
        <v>24</v>
      </c>
    </row>
    <row r="5">
      <c r="A5" s="35">
        <v>5.0</v>
      </c>
      <c r="B5" s="35">
        <f t="shared" si="1"/>
        <v>120</v>
      </c>
    </row>
    <row r="6">
      <c r="A6" s="35">
        <v>6.0</v>
      </c>
      <c r="B6" s="35">
        <f t="shared" si="1"/>
        <v>720</v>
      </c>
    </row>
    <row r="7">
      <c r="A7" s="35">
        <v>7.0</v>
      </c>
      <c r="B7" s="35">
        <f t="shared" si="1"/>
        <v>5040</v>
      </c>
    </row>
    <row r="8">
      <c r="A8" s="35">
        <v>8.0</v>
      </c>
      <c r="B8" s="35">
        <f t="shared" si="1"/>
        <v>40320</v>
      </c>
    </row>
    <row r="9">
      <c r="A9" s="35">
        <v>9.0</v>
      </c>
      <c r="B9" s="35">
        <f t="shared" si="1"/>
        <v>362880</v>
      </c>
    </row>
    <row r="10">
      <c r="A10" s="35">
        <v>10.0</v>
      </c>
      <c r="B10" s="35">
        <f t="shared" si="1"/>
        <v>3628800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4.75"/>
  </cols>
  <sheetData>
    <row r="1">
      <c r="A1" s="35" t="s">
        <v>83</v>
      </c>
      <c r="B1" s="35" t="s">
        <v>87</v>
      </c>
    </row>
    <row r="2">
      <c r="A2" s="35">
        <v>1.0</v>
      </c>
      <c r="B2" s="51">
        <f t="shared" ref="B2:B11" si="1">FACT(2*A2+3)</f>
        <v>120</v>
      </c>
    </row>
    <row r="3">
      <c r="A3" s="35">
        <v>2.0</v>
      </c>
      <c r="B3" s="51">
        <f t="shared" si="1"/>
        <v>5040</v>
      </c>
    </row>
    <row r="4">
      <c r="A4" s="35">
        <v>3.0</v>
      </c>
      <c r="B4" s="51">
        <f t="shared" si="1"/>
        <v>362880</v>
      </c>
    </row>
    <row r="5">
      <c r="A5" s="35">
        <v>4.0</v>
      </c>
      <c r="B5" s="51">
        <f t="shared" si="1"/>
        <v>39916800</v>
      </c>
    </row>
    <row r="6">
      <c r="A6" s="35">
        <v>5.0</v>
      </c>
      <c r="B6" s="51">
        <f t="shared" si="1"/>
        <v>6227020800</v>
      </c>
    </row>
    <row r="7">
      <c r="A7" s="35">
        <v>6.0</v>
      </c>
      <c r="B7" s="51">
        <f t="shared" si="1"/>
        <v>1307674368000</v>
      </c>
    </row>
    <row r="8">
      <c r="A8" s="35">
        <v>7.0</v>
      </c>
      <c r="B8" s="51">
        <f t="shared" si="1"/>
        <v>355687428096000</v>
      </c>
    </row>
    <row r="9">
      <c r="A9" s="35">
        <v>8.0</v>
      </c>
      <c r="B9" s="51">
        <f t="shared" si="1"/>
        <v>1.21645E+17</v>
      </c>
    </row>
    <row r="10">
      <c r="A10" s="35">
        <v>9.0</v>
      </c>
      <c r="B10" s="51">
        <f t="shared" si="1"/>
        <v>5.10909E+19</v>
      </c>
    </row>
    <row r="11">
      <c r="A11" s="35">
        <v>10.0</v>
      </c>
      <c r="B11" s="51">
        <f t="shared" si="1"/>
        <v>2.5852E+22</v>
      </c>
    </row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35" t="s">
        <v>88</v>
      </c>
      <c r="B1" s="35" t="s">
        <v>89</v>
      </c>
    </row>
    <row r="2">
      <c r="A2" s="33" t="s">
        <v>90</v>
      </c>
      <c r="B2" s="33">
        <v>1200.0</v>
      </c>
    </row>
    <row r="3">
      <c r="A3" s="33" t="s">
        <v>91</v>
      </c>
      <c r="B3" s="33">
        <v>2600.0</v>
      </c>
    </row>
    <row r="4">
      <c r="A4" s="33" t="s">
        <v>92</v>
      </c>
      <c r="B4" s="33">
        <v>3500.0</v>
      </c>
    </row>
    <row r="5">
      <c r="A5" s="33" t="s">
        <v>93</v>
      </c>
      <c r="B5" s="33">
        <v>800.0</v>
      </c>
    </row>
    <row r="6">
      <c r="A6" s="33" t="s">
        <v>94</v>
      </c>
      <c r="B6" s="33">
        <v>4300.0</v>
      </c>
    </row>
    <row r="7">
      <c r="A7" s="33" t="s">
        <v>95</v>
      </c>
      <c r="B7" s="33">
        <v>3060.0</v>
      </c>
    </row>
    <row r="8">
      <c r="A8" s="33" t="s">
        <v>96</v>
      </c>
      <c r="B8" s="33">
        <v>2100.0</v>
      </c>
    </row>
    <row r="9">
      <c r="A9" s="33" t="s">
        <v>97</v>
      </c>
      <c r="B9" s="33">
        <v>1500.0</v>
      </c>
    </row>
    <row r="10">
      <c r="A10" s="33" t="s">
        <v>98</v>
      </c>
      <c r="B10" s="33">
        <v>874.0</v>
      </c>
    </row>
    <row r="11">
      <c r="A11" s="33" t="s">
        <v>99</v>
      </c>
      <c r="B11" s="33">
        <v>2600.0</v>
      </c>
    </row>
    <row r="12">
      <c r="A12" s="33" t="s">
        <v>100</v>
      </c>
      <c r="B12" s="33">
        <v>3100.0</v>
      </c>
    </row>
    <row r="13">
      <c r="A13" s="33" t="s">
        <v>101</v>
      </c>
      <c r="B13" s="33">
        <v>2000.0</v>
      </c>
    </row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33" t="s">
        <v>83</v>
      </c>
      <c r="B1" s="33" t="s">
        <v>102</v>
      </c>
      <c r="M1" s="33" t="s">
        <v>83</v>
      </c>
      <c r="N1" s="33" t="s">
        <v>103</v>
      </c>
    </row>
    <row r="2">
      <c r="A2" s="38">
        <v>-10.0</v>
      </c>
      <c r="B2" s="45">
        <f t="shared" ref="B2:B42" si="1">sin(A2)</f>
        <v>0.5440211109</v>
      </c>
      <c r="M2" s="38">
        <v>-10.0</v>
      </c>
      <c r="N2" s="45">
        <f t="shared" ref="N2:N42" si="2">M2^2</f>
        <v>100</v>
      </c>
    </row>
    <row r="3">
      <c r="A3" s="38">
        <v>-9.5</v>
      </c>
      <c r="B3" s="45">
        <f t="shared" si="1"/>
        <v>0.07515112046</v>
      </c>
      <c r="M3" s="38">
        <v>-9.5</v>
      </c>
      <c r="N3" s="45">
        <f t="shared" si="2"/>
        <v>90.25</v>
      </c>
    </row>
    <row r="4">
      <c r="A4" s="38">
        <v>-9.0</v>
      </c>
      <c r="B4" s="45">
        <f t="shared" si="1"/>
        <v>-0.4121184852</v>
      </c>
      <c r="M4" s="38">
        <v>-9.0</v>
      </c>
      <c r="N4" s="45">
        <f t="shared" si="2"/>
        <v>81</v>
      </c>
    </row>
    <row r="5">
      <c r="A5" s="38">
        <v>-8.5</v>
      </c>
      <c r="B5" s="45">
        <f t="shared" si="1"/>
        <v>-0.7984871126</v>
      </c>
      <c r="M5" s="38">
        <v>-8.5</v>
      </c>
      <c r="N5" s="45">
        <f t="shared" si="2"/>
        <v>72.25</v>
      </c>
    </row>
    <row r="6">
      <c r="A6" s="38">
        <v>-8.0</v>
      </c>
      <c r="B6" s="45">
        <f t="shared" si="1"/>
        <v>-0.9893582466</v>
      </c>
      <c r="M6" s="38">
        <v>-8.0</v>
      </c>
      <c r="N6" s="45">
        <f t="shared" si="2"/>
        <v>64</v>
      </c>
    </row>
    <row r="7">
      <c r="A7" s="38">
        <v>-7.5</v>
      </c>
      <c r="B7" s="45">
        <f t="shared" si="1"/>
        <v>-0.9379999768</v>
      </c>
      <c r="M7" s="38">
        <v>-7.5</v>
      </c>
      <c r="N7" s="45">
        <f t="shared" si="2"/>
        <v>56.25</v>
      </c>
    </row>
    <row r="8">
      <c r="A8" s="38">
        <v>-7.0</v>
      </c>
      <c r="B8" s="45">
        <f t="shared" si="1"/>
        <v>-0.6569865987</v>
      </c>
      <c r="M8" s="38">
        <v>-7.0</v>
      </c>
      <c r="N8" s="45">
        <f t="shared" si="2"/>
        <v>49</v>
      </c>
    </row>
    <row r="9">
      <c r="A9" s="38">
        <v>-6.5</v>
      </c>
      <c r="B9" s="45">
        <f t="shared" si="1"/>
        <v>-0.2151199881</v>
      </c>
      <c r="M9" s="38">
        <v>-6.5</v>
      </c>
      <c r="N9" s="45">
        <f t="shared" si="2"/>
        <v>42.25</v>
      </c>
    </row>
    <row r="10">
      <c r="A10" s="38">
        <v>-6.0</v>
      </c>
      <c r="B10" s="45">
        <f t="shared" si="1"/>
        <v>0.2794154982</v>
      </c>
      <c r="M10" s="38">
        <v>-6.0</v>
      </c>
      <c r="N10" s="45">
        <f t="shared" si="2"/>
        <v>36</v>
      </c>
    </row>
    <row r="11">
      <c r="A11" s="38">
        <v>-5.5</v>
      </c>
      <c r="B11" s="45">
        <f t="shared" si="1"/>
        <v>0.7055403256</v>
      </c>
      <c r="M11" s="38">
        <v>-5.5</v>
      </c>
      <c r="N11" s="45">
        <f t="shared" si="2"/>
        <v>30.25</v>
      </c>
    </row>
    <row r="12">
      <c r="A12" s="38">
        <v>-5.0</v>
      </c>
      <c r="B12" s="45">
        <f t="shared" si="1"/>
        <v>0.9589242747</v>
      </c>
      <c r="M12" s="38">
        <v>-5.0</v>
      </c>
      <c r="N12" s="45">
        <f t="shared" si="2"/>
        <v>25</v>
      </c>
    </row>
    <row r="13">
      <c r="A13" s="38">
        <v>-4.5</v>
      </c>
      <c r="B13" s="45">
        <f t="shared" si="1"/>
        <v>0.9775301177</v>
      </c>
      <c r="M13" s="38">
        <v>-4.5</v>
      </c>
      <c r="N13" s="45">
        <f t="shared" si="2"/>
        <v>20.25</v>
      </c>
    </row>
    <row r="14">
      <c r="A14" s="38">
        <v>-4.0</v>
      </c>
      <c r="B14" s="45">
        <f t="shared" si="1"/>
        <v>0.7568024953</v>
      </c>
      <c r="M14" s="38">
        <v>-4.0</v>
      </c>
      <c r="N14" s="45">
        <f t="shared" si="2"/>
        <v>16</v>
      </c>
    </row>
    <row r="15">
      <c r="A15" s="38">
        <v>-3.5</v>
      </c>
      <c r="B15" s="45">
        <f t="shared" si="1"/>
        <v>0.3507832277</v>
      </c>
      <c r="M15" s="38">
        <v>-3.5</v>
      </c>
      <c r="N15" s="45">
        <f t="shared" si="2"/>
        <v>12.25</v>
      </c>
    </row>
    <row r="16">
      <c r="A16" s="38">
        <v>-3.0</v>
      </c>
      <c r="B16" s="45">
        <f t="shared" si="1"/>
        <v>-0.1411200081</v>
      </c>
      <c r="M16" s="38">
        <v>-3.0</v>
      </c>
      <c r="N16" s="45">
        <f t="shared" si="2"/>
        <v>9</v>
      </c>
    </row>
    <row r="17">
      <c r="A17" s="38">
        <v>-2.5</v>
      </c>
      <c r="B17" s="45">
        <f t="shared" si="1"/>
        <v>-0.5984721441</v>
      </c>
      <c r="M17" s="38">
        <v>-2.5</v>
      </c>
      <c r="N17" s="45">
        <f t="shared" si="2"/>
        <v>6.25</v>
      </c>
    </row>
    <row r="18">
      <c r="A18" s="38">
        <v>-2.0</v>
      </c>
      <c r="B18" s="45">
        <f t="shared" si="1"/>
        <v>-0.9092974268</v>
      </c>
      <c r="M18" s="38">
        <v>-2.0</v>
      </c>
      <c r="N18" s="45">
        <f t="shared" si="2"/>
        <v>4</v>
      </c>
    </row>
    <row r="19">
      <c r="A19" s="38">
        <v>-1.5</v>
      </c>
      <c r="B19" s="45">
        <f t="shared" si="1"/>
        <v>-0.9974949866</v>
      </c>
      <c r="M19" s="38">
        <v>-1.5</v>
      </c>
      <c r="N19" s="45">
        <f t="shared" si="2"/>
        <v>2.25</v>
      </c>
    </row>
    <row r="20">
      <c r="A20" s="38">
        <v>-1.0</v>
      </c>
      <c r="B20" s="45">
        <f t="shared" si="1"/>
        <v>-0.8414709848</v>
      </c>
      <c r="M20" s="38">
        <v>-1.0</v>
      </c>
      <c r="N20" s="45">
        <f t="shared" si="2"/>
        <v>1</v>
      </c>
    </row>
    <row r="21">
      <c r="A21" s="38">
        <v>-0.5</v>
      </c>
      <c r="B21" s="45">
        <f t="shared" si="1"/>
        <v>-0.4794255386</v>
      </c>
      <c r="M21" s="38">
        <v>-0.5</v>
      </c>
      <c r="N21" s="45">
        <f t="shared" si="2"/>
        <v>0.25</v>
      </c>
    </row>
    <row r="22">
      <c r="A22" s="38">
        <v>0.0</v>
      </c>
      <c r="B22" s="45">
        <f t="shared" si="1"/>
        <v>0</v>
      </c>
      <c r="M22" s="38">
        <v>0.0</v>
      </c>
      <c r="N22" s="45">
        <f t="shared" si="2"/>
        <v>0</v>
      </c>
    </row>
    <row r="23">
      <c r="A23" s="38">
        <v>0.5</v>
      </c>
      <c r="B23" s="45">
        <f t="shared" si="1"/>
        <v>0.4794255386</v>
      </c>
      <c r="M23" s="38">
        <v>0.5</v>
      </c>
      <c r="N23" s="45">
        <f t="shared" si="2"/>
        <v>0.25</v>
      </c>
    </row>
    <row r="24">
      <c r="A24" s="38">
        <v>1.0</v>
      </c>
      <c r="B24" s="45">
        <f t="shared" si="1"/>
        <v>0.8414709848</v>
      </c>
      <c r="M24" s="38">
        <v>1.0</v>
      </c>
      <c r="N24" s="45">
        <f t="shared" si="2"/>
        <v>1</v>
      </c>
    </row>
    <row r="25">
      <c r="A25" s="38">
        <v>1.5</v>
      </c>
      <c r="B25" s="45">
        <f t="shared" si="1"/>
        <v>0.9974949866</v>
      </c>
      <c r="M25" s="38">
        <v>1.5</v>
      </c>
      <c r="N25" s="45">
        <f t="shared" si="2"/>
        <v>2.25</v>
      </c>
    </row>
    <row r="26">
      <c r="A26" s="38">
        <v>2.0</v>
      </c>
      <c r="B26" s="45">
        <f t="shared" si="1"/>
        <v>0.9092974268</v>
      </c>
      <c r="M26" s="38">
        <v>2.0</v>
      </c>
      <c r="N26" s="45">
        <f t="shared" si="2"/>
        <v>4</v>
      </c>
    </row>
    <row r="27">
      <c r="A27" s="38">
        <v>2.5</v>
      </c>
      <c r="B27" s="45">
        <f t="shared" si="1"/>
        <v>0.5984721441</v>
      </c>
      <c r="M27" s="38">
        <v>2.5</v>
      </c>
      <c r="N27" s="45">
        <f t="shared" si="2"/>
        <v>6.25</v>
      </c>
    </row>
    <row r="28">
      <c r="A28" s="38">
        <v>3.0</v>
      </c>
      <c r="B28" s="45">
        <f t="shared" si="1"/>
        <v>0.1411200081</v>
      </c>
      <c r="M28" s="38">
        <v>3.0</v>
      </c>
      <c r="N28" s="45">
        <f t="shared" si="2"/>
        <v>9</v>
      </c>
    </row>
    <row r="29">
      <c r="A29" s="38">
        <v>3.5</v>
      </c>
      <c r="B29" s="45">
        <f t="shared" si="1"/>
        <v>-0.3507832277</v>
      </c>
      <c r="M29" s="38">
        <v>3.5</v>
      </c>
      <c r="N29" s="45">
        <f t="shared" si="2"/>
        <v>12.25</v>
      </c>
    </row>
    <row r="30">
      <c r="A30" s="38">
        <v>4.0</v>
      </c>
      <c r="B30" s="45">
        <f t="shared" si="1"/>
        <v>-0.7568024953</v>
      </c>
      <c r="M30" s="38">
        <v>4.0</v>
      </c>
      <c r="N30" s="45">
        <f t="shared" si="2"/>
        <v>16</v>
      </c>
    </row>
    <row r="31">
      <c r="A31" s="38">
        <v>4.5</v>
      </c>
      <c r="B31" s="45">
        <f t="shared" si="1"/>
        <v>-0.9775301177</v>
      </c>
      <c r="M31" s="38">
        <v>4.5</v>
      </c>
      <c r="N31" s="45">
        <f t="shared" si="2"/>
        <v>20.25</v>
      </c>
    </row>
    <row r="32">
      <c r="A32" s="38">
        <v>5.0</v>
      </c>
      <c r="B32" s="45">
        <f t="shared" si="1"/>
        <v>-0.9589242747</v>
      </c>
      <c r="M32" s="38">
        <v>5.0</v>
      </c>
      <c r="N32" s="45">
        <f t="shared" si="2"/>
        <v>25</v>
      </c>
    </row>
    <row r="33">
      <c r="A33" s="38">
        <v>5.5</v>
      </c>
      <c r="B33" s="45">
        <f t="shared" si="1"/>
        <v>-0.7055403256</v>
      </c>
      <c r="M33" s="38">
        <v>5.5</v>
      </c>
      <c r="N33" s="45">
        <f t="shared" si="2"/>
        <v>30.25</v>
      </c>
    </row>
    <row r="34">
      <c r="A34" s="38">
        <v>6.0</v>
      </c>
      <c r="B34" s="45">
        <f t="shared" si="1"/>
        <v>-0.2794154982</v>
      </c>
      <c r="M34" s="38">
        <v>6.0</v>
      </c>
      <c r="N34" s="45">
        <f t="shared" si="2"/>
        <v>36</v>
      </c>
    </row>
    <row r="35">
      <c r="A35" s="38">
        <v>6.5</v>
      </c>
      <c r="B35" s="45">
        <f t="shared" si="1"/>
        <v>0.2151199881</v>
      </c>
      <c r="M35" s="38">
        <v>6.5</v>
      </c>
      <c r="N35" s="45">
        <f t="shared" si="2"/>
        <v>42.25</v>
      </c>
    </row>
    <row r="36">
      <c r="A36" s="38">
        <v>7.0</v>
      </c>
      <c r="B36" s="45">
        <f t="shared" si="1"/>
        <v>0.6569865987</v>
      </c>
      <c r="M36" s="38">
        <v>7.0</v>
      </c>
      <c r="N36" s="45">
        <f t="shared" si="2"/>
        <v>49</v>
      </c>
    </row>
    <row r="37">
      <c r="A37" s="38">
        <v>7.5</v>
      </c>
      <c r="B37" s="45">
        <f t="shared" si="1"/>
        <v>0.9379999768</v>
      </c>
      <c r="M37" s="38">
        <v>7.5</v>
      </c>
      <c r="N37" s="45">
        <f t="shared" si="2"/>
        <v>56.25</v>
      </c>
    </row>
    <row r="38">
      <c r="A38" s="38">
        <v>8.0</v>
      </c>
      <c r="B38" s="45">
        <f t="shared" si="1"/>
        <v>0.9893582466</v>
      </c>
      <c r="M38" s="38">
        <v>8.0</v>
      </c>
      <c r="N38" s="45">
        <f t="shared" si="2"/>
        <v>64</v>
      </c>
    </row>
    <row r="39">
      <c r="A39" s="38">
        <v>8.5</v>
      </c>
      <c r="B39" s="45">
        <f t="shared" si="1"/>
        <v>0.7984871126</v>
      </c>
      <c r="M39" s="38">
        <v>8.5</v>
      </c>
      <c r="N39" s="45">
        <f t="shared" si="2"/>
        <v>72.25</v>
      </c>
    </row>
    <row r="40">
      <c r="A40" s="38">
        <v>9.0</v>
      </c>
      <c r="B40" s="45">
        <f t="shared" si="1"/>
        <v>0.4121184852</v>
      </c>
      <c r="M40" s="38">
        <v>9.0</v>
      </c>
      <c r="N40" s="45">
        <f t="shared" si="2"/>
        <v>81</v>
      </c>
    </row>
    <row r="41">
      <c r="A41" s="38">
        <v>9.5</v>
      </c>
      <c r="B41" s="45">
        <f t="shared" si="1"/>
        <v>-0.07515112046</v>
      </c>
      <c r="M41" s="38">
        <v>9.5</v>
      </c>
      <c r="N41" s="45">
        <f t="shared" si="2"/>
        <v>90.25</v>
      </c>
    </row>
    <row r="42">
      <c r="A42" s="38">
        <v>10.0</v>
      </c>
      <c r="B42" s="45">
        <f t="shared" si="1"/>
        <v>-0.5440211109</v>
      </c>
      <c r="M42" s="38">
        <v>10.0</v>
      </c>
      <c r="N42" s="45">
        <f t="shared" si="2"/>
        <v>100</v>
      </c>
    </row>
    <row r="51">
      <c r="A51" s="33" t="s">
        <v>83</v>
      </c>
      <c r="B51" s="33" t="s">
        <v>102</v>
      </c>
      <c r="M51" s="33" t="s">
        <v>83</v>
      </c>
      <c r="N51" s="33" t="s">
        <v>104</v>
      </c>
      <c r="O51" s="33" t="s">
        <v>105</v>
      </c>
      <c r="P51" s="33" t="s">
        <v>106</v>
      </c>
      <c r="Q51" s="33" t="s">
        <v>107</v>
      </c>
    </row>
    <row r="52">
      <c r="A52" s="38">
        <v>-10.0</v>
      </c>
      <c r="B52" s="45">
        <f t="shared" ref="B52:B92" si="3">cos(A52)</f>
        <v>-0.8390715291</v>
      </c>
      <c r="M52" s="38">
        <v>-10.0</v>
      </c>
      <c r="N52" s="45">
        <f t="shared" ref="N52:N92" si="4">O$52*M52+P$52*M52-Q$52</f>
        <v>-82</v>
      </c>
      <c r="O52" s="38">
        <v>3.0</v>
      </c>
      <c r="P52" s="38">
        <v>5.0</v>
      </c>
      <c r="Q52" s="38">
        <v>2.0</v>
      </c>
    </row>
    <row r="53">
      <c r="A53" s="38">
        <v>-9.5</v>
      </c>
      <c r="B53" s="45">
        <f t="shared" si="3"/>
        <v>-0.9971721562</v>
      </c>
      <c r="M53" s="38">
        <v>-9.5</v>
      </c>
      <c r="N53" s="45">
        <f t="shared" si="4"/>
        <v>-78</v>
      </c>
    </row>
    <row r="54">
      <c r="A54" s="38">
        <v>-9.0</v>
      </c>
      <c r="B54" s="45">
        <f t="shared" si="3"/>
        <v>-0.9111302619</v>
      </c>
      <c r="M54" s="38">
        <v>-9.0</v>
      </c>
      <c r="N54" s="45">
        <f t="shared" si="4"/>
        <v>-74</v>
      </c>
    </row>
    <row r="55">
      <c r="A55" s="38">
        <v>-8.5</v>
      </c>
      <c r="B55" s="45">
        <f t="shared" si="3"/>
        <v>-0.6020119027</v>
      </c>
      <c r="M55" s="38">
        <v>-8.5</v>
      </c>
      <c r="N55" s="45">
        <f t="shared" si="4"/>
        <v>-70</v>
      </c>
    </row>
    <row r="56">
      <c r="A56" s="38">
        <v>-8.0</v>
      </c>
      <c r="B56" s="45">
        <f t="shared" si="3"/>
        <v>-0.1455000338</v>
      </c>
      <c r="M56" s="38">
        <v>-8.0</v>
      </c>
      <c r="N56" s="45">
        <f t="shared" si="4"/>
        <v>-66</v>
      </c>
    </row>
    <row r="57">
      <c r="A57" s="38">
        <v>-7.5</v>
      </c>
      <c r="B57" s="45">
        <f t="shared" si="3"/>
        <v>0.3466353178</v>
      </c>
      <c r="M57" s="38">
        <v>-7.5</v>
      </c>
      <c r="N57" s="45">
        <f t="shared" si="4"/>
        <v>-62</v>
      </c>
    </row>
    <row r="58">
      <c r="A58" s="38">
        <v>-7.0</v>
      </c>
      <c r="B58" s="45">
        <f t="shared" si="3"/>
        <v>0.7539022543</v>
      </c>
      <c r="M58" s="38">
        <v>-7.0</v>
      </c>
      <c r="N58" s="45">
        <f t="shared" si="4"/>
        <v>-58</v>
      </c>
    </row>
    <row r="59">
      <c r="A59" s="38">
        <v>-6.5</v>
      </c>
      <c r="B59" s="45">
        <f t="shared" si="3"/>
        <v>0.9765876257</v>
      </c>
      <c r="M59" s="38">
        <v>-6.5</v>
      </c>
      <c r="N59" s="45">
        <f t="shared" si="4"/>
        <v>-54</v>
      </c>
    </row>
    <row r="60">
      <c r="A60" s="38">
        <v>-6.0</v>
      </c>
      <c r="B60" s="45">
        <f t="shared" si="3"/>
        <v>0.9601702867</v>
      </c>
      <c r="M60" s="38">
        <v>-6.0</v>
      </c>
      <c r="N60" s="45">
        <f t="shared" si="4"/>
        <v>-50</v>
      </c>
    </row>
    <row r="61">
      <c r="A61" s="38">
        <v>-5.5</v>
      </c>
      <c r="B61" s="45">
        <f t="shared" si="3"/>
        <v>0.7086697743</v>
      </c>
      <c r="M61" s="38">
        <v>-5.5</v>
      </c>
      <c r="N61" s="45">
        <f t="shared" si="4"/>
        <v>-46</v>
      </c>
    </row>
    <row r="62">
      <c r="A62" s="38">
        <v>-5.0</v>
      </c>
      <c r="B62" s="45">
        <f t="shared" si="3"/>
        <v>0.2836621855</v>
      </c>
      <c r="M62" s="38">
        <v>-5.0</v>
      </c>
      <c r="N62" s="45">
        <f t="shared" si="4"/>
        <v>-42</v>
      </c>
    </row>
    <row r="63">
      <c r="A63" s="38">
        <v>-4.5</v>
      </c>
      <c r="B63" s="45">
        <f t="shared" si="3"/>
        <v>-0.2107957994</v>
      </c>
      <c r="M63" s="38">
        <v>-4.5</v>
      </c>
      <c r="N63" s="45">
        <f t="shared" si="4"/>
        <v>-38</v>
      </c>
    </row>
    <row r="64">
      <c r="A64" s="38">
        <v>-4.0</v>
      </c>
      <c r="B64" s="45">
        <f t="shared" si="3"/>
        <v>-0.6536436209</v>
      </c>
      <c r="M64" s="38">
        <v>-4.0</v>
      </c>
      <c r="N64" s="45">
        <f t="shared" si="4"/>
        <v>-34</v>
      </c>
    </row>
    <row r="65">
      <c r="A65" s="38">
        <v>-3.5</v>
      </c>
      <c r="B65" s="45">
        <f t="shared" si="3"/>
        <v>-0.9364566873</v>
      </c>
      <c r="M65" s="38">
        <v>-3.5</v>
      </c>
      <c r="N65" s="45">
        <f t="shared" si="4"/>
        <v>-30</v>
      </c>
    </row>
    <row r="66">
      <c r="A66" s="38">
        <v>-3.0</v>
      </c>
      <c r="B66" s="45">
        <f t="shared" si="3"/>
        <v>-0.9899924966</v>
      </c>
      <c r="M66" s="38">
        <v>-3.0</v>
      </c>
      <c r="N66" s="45">
        <f t="shared" si="4"/>
        <v>-26</v>
      </c>
    </row>
    <row r="67">
      <c r="A67" s="38">
        <v>-2.5</v>
      </c>
      <c r="B67" s="45">
        <f t="shared" si="3"/>
        <v>-0.8011436155</v>
      </c>
      <c r="M67" s="38">
        <v>-2.5</v>
      </c>
      <c r="N67" s="45">
        <f t="shared" si="4"/>
        <v>-22</v>
      </c>
    </row>
    <row r="68">
      <c r="A68" s="38">
        <v>-2.0</v>
      </c>
      <c r="B68" s="45">
        <f t="shared" si="3"/>
        <v>-0.4161468365</v>
      </c>
      <c r="M68" s="38">
        <v>-2.0</v>
      </c>
      <c r="N68" s="45">
        <f t="shared" si="4"/>
        <v>-18</v>
      </c>
    </row>
    <row r="69">
      <c r="A69" s="38">
        <v>-1.5</v>
      </c>
      <c r="B69" s="45">
        <f t="shared" si="3"/>
        <v>0.07073720167</v>
      </c>
      <c r="M69" s="38">
        <v>-1.5</v>
      </c>
      <c r="N69" s="45">
        <f t="shared" si="4"/>
        <v>-14</v>
      </c>
    </row>
    <row r="70">
      <c r="A70" s="38">
        <v>-1.0</v>
      </c>
      <c r="B70" s="45">
        <f t="shared" si="3"/>
        <v>0.5403023059</v>
      </c>
      <c r="M70" s="38">
        <v>-1.0</v>
      </c>
      <c r="N70" s="45">
        <f t="shared" si="4"/>
        <v>-10</v>
      </c>
    </row>
    <row r="71">
      <c r="A71" s="38">
        <v>-0.5</v>
      </c>
      <c r="B71" s="45">
        <f t="shared" si="3"/>
        <v>0.8775825619</v>
      </c>
      <c r="M71" s="38">
        <v>-0.5</v>
      </c>
      <c r="N71" s="45">
        <f t="shared" si="4"/>
        <v>-6</v>
      </c>
    </row>
    <row r="72">
      <c r="A72" s="38">
        <v>0.0</v>
      </c>
      <c r="B72" s="45">
        <f t="shared" si="3"/>
        <v>1</v>
      </c>
      <c r="M72" s="38">
        <v>0.0</v>
      </c>
      <c r="N72" s="45">
        <f t="shared" si="4"/>
        <v>-2</v>
      </c>
    </row>
    <row r="73">
      <c r="A73" s="38">
        <v>0.5</v>
      </c>
      <c r="B73" s="45">
        <f t="shared" si="3"/>
        <v>0.8775825619</v>
      </c>
      <c r="M73" s="38">
        <v>0.5</v>
      </c>
      <c r="N73" s="45">
        <f t="shared" si="4"/>
        <v>2</v>
      </c>
    </row>
    <row r="74">
      <c r="A74" s="38">
        <v>1.0</v>
      </c>
      <c r="B74" s="45">
        <f t="shared" si="3"/>
        <v>0.5403023059</v>
      </c>
      <c r="M74" s="38">
        <v>1.0</v>
      </c>
      <c r="N74" s="45">
        <f t="shared" si="4"/>
        <v>6</v>
      </c>
    </row>
    <row r="75">
      <c r="A75" s="38">
        <v>1.5</v>
      </c>
      <c r="B75" s="45">
        <f t="shared" si="3"/>
        <v>0.07073720167</v>
      </c>
      <c r="M75" s="38">
        <v>1.5</v>
      </c>
      <c r="N75" s="45">
        <f t="shared" si="4"/>
        <v>10</v>
      </c>
    </row>
    <row r="76">
      <c r="A76" s="38">
        <v>2.0</v>
      </c>
      <c r="B76" s="45">
        <f t="shared" si="3"/>
        <v>-0.4161468365</v>
      </c>
      <c r="M76" s="38">
        <v>2.0</v>
      </c>
      <c r="N76" s="45">
        <f t="shared" si="4"/>
        <v>14</v>
      </c>
    </row>
    <row r="77">
      <c r="A77" s="38">
        <v>2.5</v>
      </c>
      <c r="B77" s="45">
        <f t="shared" si="3"/>
        <v>-0.8011436155</v>
      </c>
      <c r="M77" s="38">
        <v>2.5</v>
      </c>
      <c r="N77" s="45">
        <f t="shared" si="4"/>
        <v>18</v>
      </c>
    </row>
    <row r="78">
      <c r="A78" s="38">
        <v>3.0</v>
      </c>
      <c r="B78" s="45">
        <f t="shared" si="3"/>
        <v>-0.9899924966</v>
      </c>
      <c r="M78" s="38">
        <v>3.0</v>
      </c>
      <c r="N78" s="45">
        <f t="shared" si="4"/>
        <v>22</v>
      </c>
    </row>
    <row r="79">
      <c r="A79" s="38">
        <v>3.5</v>
      </c>
      <c r="B79" s="45">
        <f t="shared" si="3"/>
        <v>-0.9364566873</v>
      </c>
      <c r="M79" s="38">
        <v>3.5</v>
      </c>
      <c r="N79" s="45">
        <f t="shared" si="4"/>
        <v>26</v>
      </c>
    </row>
    <row r="80">
      <c r="A80" s="38">
        <v>4.0</v>
      </c>
      <c r="B80" s="45">
        <f t="shared" si="3"/>
        <v>-0.6536436209</v>
      </c>
      <c r="M80" s="38">
        <v>4.0</v>
      </c>
      <c r="N80" s="45">
        <f t="shared" si="4"/>
        <v>30</v>
      </c>
    </row>
    <row r="81">
      <c r="A81" s="38">
        <v>4.5</v>
      </c>
      <c r="B81" s="45">
        <f t="shared" si="3"/>
        <v>-0.2107957994</v>
      </c>
      <c r="M81" s="38">
        <v>4.5</v>
      </c>
      <c r="N81" s="45">
        <f t="shared" si="4"/>
        <v>34</v>
      </c>
    </row>
    <row r="82">
      <c r="A82" s="38">
        <v>5.0</v>
      </c>
      <c r="B82" s="45">
        <f t="shared" si="3"/>
        <v>0.2836621855</v>
      </c>
      <c r="M82" s="38">
        <v>5.0</v>
      </c>
      <c r="N82" s="45">
        <f t="shared" si="4"/>
        <v>38</v>
      </c>
    </row>
    <row r="83">
      <c r="A83" s="38">
        <v>5.5</v>
      </c>
      <c r="B83" s="45">
        <f t="shared" si="3"/>
        <v>0.7086697743</v>
      </c>
      <c r="M83" s="38">
        <v>5.5</v>
      </c>
      <c r="N83" s="45">
        <f t="shared" si="4"/>
        <v>42</v>
      </c>
    </row>
    <row r="84">
      <c r="A84" s="38">
        <v>6.0</v>
      </c>
      <c r="B84" s="45">
        <f t="shared" si="3"/>
        <v>0.9601702867</v>
      </c>
      <c r="M84" s="38">
        <v>6.0</v>
      </c>
      <c r="N84" s="45">
        <f t="shared" si="4"/>
        <v>46</v>
      </c>
    </row>
    <row r="85">
      <c r="A85" s="38">
        <v>6.5</v>
      </c>
      <c r="B85" s="45">
        <f t="shared" si="3"/>
        <v>0.9765876257</v>
      </c>
      <c r="M85" s="38">
        <v>6.5</v>
      </c>
      <c r="N85" s="45">
        <f t="shared" si="4"/>
        <v>50</v>
      </c>
    </row>
    <row r="86">
      <c r="A86" s="38">
        <v>7.0</v>
      </c>
      <c r="B86" s="45">
        <f t="shared" si="3"/>
        <v>0.7539022543</v>
      </c>
      <c r="M86" s="38">
        <v>7.0</v>
      </c>
      <c r="N86" s="45">
        <f t="shared" si="4"/>
        <v>54</v>
      </c>
    </row>
    <row r="87">
      <c r="A87" s="38">
        <v>7.5</v>
      </c>
      <c r="B87" s="45">
        <f t="shared" si="3"/>
        <v>0.3466353178</v>
      </c>
      <c r="M87" s="38">
        <v>7.5</v>
      </c>
      <c r="N87" s="45">
        <f t="shared" si="4"/>
        <v>58</v>
      </c>
    </row>
    <row r="88">
      <c r="A88" s="38">
        <v>8.0</v>
      </c>
      <c r="B88" s="45">
        <f t="shared" si="3"/>
        <v>-0.1455000338</v>
      </c>
      <c r="M88" s="38">
        <v>8.0</v>
      </c>
      <c r="N88" s="45">
        <f t="shared" si="4"/>
        <v>62</v>
      </c>
    </row>
    <row r="89">
      <c r="A89" s="38">
        <v>8.5</v>
      </c>
      <c r="B89" s="45">
        <f t="shared" si="3"/>
        <v>-0.6020119027</v>
      </c>
      <c r="M89" s="38">
        <v>8.5</v>
      </c>
      <c r="N89" s="45">
        <f t="shared" si="4"/>
        <v>66</v>
      </c>
    </row>
    <row r="90">
      <c r="A90" s="38">
        <v>9.0</v>
      </c>
      <c r="B90" s="45">
        <f t="shared" si="3"/>
        <v>-0.9111302619</v>
      </c>
      <c r="M90" s="38">
        <v>9.0</v>
      </c>
      <c r="N90" s="45">
        <f t="shared" si="4"/>
        <v>70</v>
      </c>
    </row>
    <row r="91">
      <c r="A91" s="38">
        <v>9.5</v>
      </c>
      <c r="B91" s="45">
        <f t="shared" si="3"/>
        <v>-0.9971721562</v>
      </c>
      <c r="M91" s="38">
        <v>9.5</v>
      </c>
      <c r="N91" s="45">
        <f t="shared" si="4"/>
        <v>74</v>
      </c>
    </row>
    <row r="92">
      <c r="A92" s="38">
        <v>10.0</v>
      </c>
      <c r="B92" s="45">
        <f t="shared" si="3"/>
        <v>-0.8390715291</v>
      </c>
      <c r="M92" s="38">
        <v>10.0</v>
      </c>
      <c r="N92" s="45">
        <f t="shared" si="4"/>
        <v>78</v>
      </c>
    </row>
    <row r="97">
      <c r="M97" s="33" t="s">
        <v>83</v>
      </c>
      <c r="N97" s="33" t="s">
        <v>102</v>
      </c>
      <c r="O97" s="33" t="s">
        <v>102</v>
      </c>
    </row>
    <row r="98">
      <c r="M98" s="38">
        <v>-10.0</v>
      </c>
      <c r="N98" s="45">
        <f t="shared" ref="N98:N138" si="5">sin(M98)</f>
        <v>0.5440211109</v>
      </c>
      <c r="O98" s="45">
        <f t="shared" ref="O98:O138" si="6">cos(N98)</f>
        <v>0.8556343548</v>
      </c>
    </row>
    <row r="99">
      <c r="A99" s="33" t="s">
        <v>83</v>
      </c>
      <c r="B99" s="33" t="s">
        <v>108</v>
      </c>
      <c r="M99" s="38">
        <v>-9.5</v>
      </c>
      <c r="N99" s="45">
        <f t="shared" si="5"/>
        <v>0.07515112046</v>
      </c>
      <c r="O99" s="45">
        <f t="shared" si="6"/>
        <v>0.9971774833</v>
      </c>
    </row>
    <row r="100">
      <c r="A100" s="38">
        <v>-10.0</v>
      </c>
      <c r="B100" s="45">
        <f t="shared" ref="B100:B140" si="7">A100^3</f>
        <v>-1000</v>
      </c>
      <c r="M100" s="38">
        <v>-9.0</v>
      </c>
      <c r="N100" s="45">
        <f t="shared" si="5"/>
        <v>-0.4121184852</v>
      </c>
      <c r="O100" s="45">
        <f t="shared" si="6"/>
        <v>0.9162743175</v>
      </c>
    </row>
    <row r="101">
      <c r="A101" s="38">
        <v>-9.5</v>
      </c>
      <c r="B101" s="45">
        <f t="shared" si="7"/>
        <v>-857.375</v>
      </c>
      <c r="M101" s="38">
        <v>-8.5</v>
      </c>
      <c r="N101" s="45">
        <f t="shared" si="5"/>
        <v>-0.7984871126</v>
      </c>
      <c r="O101" s="45">
        <f t="shared" si="6"/>
        <v>0.6977911906</v>
      </c>
    </row>
    <row r="102">
      <c r="A102" s="38">
        <v>-9.0</v>
      </c>
      <c r="B102" s="45">
        <f t="shared" si="7"/>
        <v>-729</v>
      </c>
      <c r="M102" s="38">
        <v>-8.0</v>
      </c>
      <c r="N102" s="45">
        <f t="shared" si="5"/>
        <v>-0.9893582466</v>
      </c>
      <c r="O102" s="45">
        <f t="shared" si="6"/>
        <v>0.5492262701</v>
      </c>
    </row>
    <row r="103">
      <c r="A103" s="38">
        <v>-8.5</v>
      </c>
      <c r="B103" s="45">
        <f t="shared" si="7"/>
        <v>-614.125</v>
      </c>
      <c r="M103" s="38">
        <v>-7.5</v>
      </c>
      <c r="N103" s="45">
        <f t="shared" si="5"/>
        <v>-0.9379999768</v>
      </c>
      <c r="O103" s="45">
        <f t="shared" si="6"/>
        <v>0.5914019793</v>
      </c>
    </row>
    <row r="104">
      <c r="A104" s="38">
        <v>-8.0</v>
      </c>
      <c r="B104" s="45">
        <f t="shared" si="7"/>
        <v>-512</v>
      </c>
      <c r="M104" s="38">
        <v>-7.0</v>
      </c>
      <c r="N104" s="45">
        <f t="shared" si="5"/>
        <v>-0.6569865987</v>
      </c>
      <c r="O104" s="45">
        <f t="shared" si="6"/>
        <v>0.791836209</v>
      </c>
    </row>
    <row r="105">
      <c r="A105" s="38">
        <v>-7.5</v>
      </c>
      <c r="B105" s="45">
        <f t="shared" si="7"/>
        <v>-421.875</v>
      </c>
      <c r="M105" s="38">
        <v>-6.5</v>
      </c>
      <c r="N105" s="45">
        <f t="shared" si="5"/>
        <v>-0.2151199881</v>
      </c>
      <c r="O105" s="45">
        <f t="shared" si="6"/>
        <v>0.976950788</v>
      </c>
    </row>
    <row r="106">
      <c r="A106" s="38">
        <v>-7.0</v>
      </c>
      <c r="B106" s="45">
        <f t="shared" si="7"/>
        <v>-343</v>
      </c>
      <c r="M106" s="38">
        <v>-6.0</v>
      </c>
      <c r="N106" s="45">
        <f t="shared" si="5"/>
        <v>0.2794154982</v>
      </c>
      <c r="O106" s="45">
        <f t="shared" si="6"/>
        <v>0.9612168045</v>
      </c>
    </row>
    <row r="107">
      <c r="A107" s="38">
        <v>-6.5</v>
      </c>
      <c r="B107" s="45">
        <f t="shared" si="7"/>
        <v>-274.625</v>
      </c>
      <c r="M107" s="38">
        <v>-5.5</v>
      </c>
      <c r="N107" s="45">
        <f t="shared" si="5"/>
        <v>0.7055403256</v>
      </c>
      <c r="O107" s="45">
        <f t="shared" si="6"/>
        <v>0.7612612914</v>
      </c>
    </row>
    <row r="108">
      <c r="A108" s="38">
        <v>-6.0</v>
      </c>
      <c r="B108" s="45">
        <f t="shared" si="7"/>
        <v>-216</v>
      </c>
      <c r="M108" s="38">
        <v>-5.0</v>
      </c>
      <c r="N108" s="45">
        <f t="shared" si="5"/>
        <v>0.9589242747</v>
      </c>
      <c r="O108" s="45">
        <f t="shared" si="6"/>
        <v>0.5744008792</v>
      </c>
    </row>
    <row r="109">
      <c r="A109" s="38">
        <v>-5.5</v>
      </c>
      <c r="B109" s="45">
        <f t="shared" si="7"/>
        <v>-166.375</v>
      </c>
      <c r="M109" s="38">
        <v>-4.5</v>
      </c>
      <c r="N109" s="45">
        <f t="shared" si="5"/>
        <v>0.9775301177</v>
      </c>
      <c r="O109" s="45">
        <f t="shared" si="6"/>
        <v>0.5590720765</v>
      </c>
    </row>
    <row r="110">
      <c r="A110" s="38">
        <v>-5.0</v>
      </c>
      <c r="B110" s="45">
        <f t="shared" si="7"/>
        <v>-125</v>
      </c>
      <c r="M110" s="38">
        <v>-4.0</v>
      </c>
      <c r="N110" s="45">
        <f t="shared" si="5"/>
        <v>0.7568024953</v>
      </c>
      <c r="O110" s="45">
        <f t="shared" si="6"/>
        <v>0.7270351312</v>
      </c>
    </row>
    <row r="111">
      <c r="A111" s="38">
        <v>-4.5</v>
      </c>
      <c r="B111" s="45">
        <f t="shared" si="7"/>
        <v>-91.125</v>
      </c>
      <c r="M111" s="38">
        <v>-3.5</v>
      </c>
      <c r="N111" s="45">
        <f t="shared" si="5"/>
        <v>0.3507832277</v>
      </c>
      <c r="O111" s="45">
        <f t="shared" si="6"/>
        <v>0.9391038577</v>
      </c>
    </row>
    <row r="112">
      <c r="A112" s="38">
        <v>-4.0</v>
      </c>
      <c r="B112" s="45">
        <f t="shared" si="7"/>
        <v>-64</v>
      </c>
      <c r="M112" s="38">
        <v>-3.0</v>
      </c>
      <c r="N112" s="45">
        <f t="shared" si="5"/>
        <v>-0.1411200081</v>
      </c>
      <c r="O112" s="45">
        <f t="shared" si="6"/>
        <v>0.9900590858</v>
      </c>
    </row>
    <row r="113">
      <c r="A113" s="38">
        <v>-3.5</v>
      </c>
      <c r="B113" s="45">
        <f t="shared" si="7"/>
        <v>-42.875</v>
      </c>
      <c r="M113" s="38">
        <v>-2.5</v>
      </c>
      <c r="N113" s="45">
        <f t="shared" si="5"/>
        <v>-0.5984721441</v>
      </c>
      <c r="O113" s="45">
        <f t="shared" si="6"/>
        <v>0.8261973436</v>
      </c>
    </row>
    <row r="114">
      <c r="A114" s="38">
        <v>-3.0</v>
      </c>
      <c r="B114" s="45">
        <f t="shared" si="7"/>
        <v>-27</v>
      </c>
      <c r="M114" s="38">
        <v>-2.0</v>
      </c>
      <c r="N114" s="45">
        <f t="shared" si="5"/>
        <v>-0.9092974268</v>
      </c>
      <c r="O114" s="45">
        <f t="shared" si="6"/>
        <v>0.6143002821</v>
      </c>
    </row>
    <row r="115">
      <c r="A115" s="38">
        <v>-2.5</v>
      </c>
      <c r="B115" s="45">
        <f t="shared" si="7"/>
        <v>-15.625</v>
      </c>
      <c r="M115" s="38">
        <v>-1.5</v>
      </c>
      <c r="N115" s="45">
        <f t="shared" si="5"/>
        <v>-0.9974949866</v>
      </c>
      <c r="O115" s="45">
        <f t="shared" si="6"/>
        <v>0.5424085045</v>
      </c>
    </row>
    <row r="116">
      <c r="A116" s="38">
        <v>-2.0</v>
      </c>
      <c r="B116" s="45">
        <f t="shared" si="7"/>
        <v>-8</v>
      </c>
      <c r="M116" s="38">
        <v>-1.0</v>
      </c>
      <c r="N116" s="45">
        <f t="shared" si="5"/>
        <v>-0.8414709848</v>
      </c>
      <c r="O116" s="45">
        <f t="shared" si="6"/>
        <v>0.6663667454</v>
      </c>
    </row>
    <row r="117">
      <c r="A117" s="38">
        <v>-1.5</v>
      </c>
      <c r="B117" s="45">
        <f t="shared" si="7"/>
        <v>-3.375</v>
      </c>
      <c r="M117" s="38">
        <v>-0.5</v>
      </c>
      <c r="N117" s="45">
        <f t="shared" si="5"/>
        <v>-0.4794255386</v>
      </c>
      <c r="O117" s="45">
        <f t="shared" si="6"/>
        <v>0.8872600507</v>
      </c>
    </row>
    <row r="118">
      <c r="A118" s="38">
        <v>-1.0</v>
      </c>
      <c r="B118" s="45">
        <f t="shared" si="7"/>
        <v>-1</v>
      </c>
      <c r="M118" s="38">
        <v>0.0</v>
      </c>
      <c r="N118" s="45">
        <f t="shared" si="5"/>
        <v>0</v>
      </c>
      <c r="O118" s="45">
        <f t="shared" si="6"/>
        <v>1</v>
      </c>
    </row>
    <row r="119">
      <c r="A119" s="38">
        <v>-0.5</v>
      </c>
      <c r="B119" s="45">
        <f t="shared" si="7"/>
        <v>-0.125</v>
      </c>
      <c r="M119" s="38">
        <v>0.5</v>
      </c>
      <c r="N119" s="45">
        <f t="shared" si="5"/>
        <v>0.4794255386</v>
      </c>
      <c r="O119" s="45">
        <f t="shared" si="6"/>
        <v>0.8872600507</v>
      </c>
    </row>
    <row r="120">
      <c r="A120" s="38">
        <v>0.0</v>
      </c>
      <c r="B120" s="45">
        <f t="shared" si="7"/>
        <v>0</v>
      </c>
      <c r="M120" s="38">
        <v>1.0</v>
      </c>
      <c r="N120" s="45">
        <f t="shared" si="5"/>
        <v>0.8414709848</v>
      </c>
      <c r="O120" s="45">
        <f t="shared" si="6"/>
        <v>0.6663667454</v>
      </c>
    </row>
    <row r="121">
      <c r="A121" s="38">
        <v>0.5</v>
      </c>
      <c r="B121" s="45">
        <f t="shared" si="7"/>
        <v>0.125</v>
      </c>
      <c r="M121" s="38">
        <v>1.5</v>
      </c>
      <c r="N121" s="45">
        <f t="shared" si="5"/>
        <v>0.9974949866</v>
      </c>
      <c r="O121" s="45">
        <f t="shared" si="6"/>
        <v>0.5424085045</v>
      </c>
    </row>
    <row r="122">
      <c r="A122" s="38">
        <v>1.0</v>
      </c>
      <c r="B122" s="45">
        <f t="shared" si="7"/>
        <v>1</v>
      </c>
      <c r="M122" s="38">
        <v>2.0</v>
      </c>
      <c r="N122" s="45">
        <f t="shared" si="5"/>
        <v>0.9092974268</v>
      </c>
      <c r="O122" s="45">
        <f t="shared" si="6"/>
        <v>0.6143002821</v>
      </c>
    </row>
    <row r="123">
      <c r="A123" s="38">
        <v>1.5</v>
      </c>
      <c r="B123" s="45">
        <f t="shared" si="7"/>
        <v>3.375</v>
      </c>
      <c r="M123" s="38">
        <v>2.5</v>
      </c>
      <c r="N123" s="45">
        <f t="shared" si="5"/>
        <v>0.5984721441</v>
      </c>
      <c r="O123" s="45">
        <f t="shared" si="6"/>
        <v>0.8261973436</v>
      </c>
    </row>
    <row r="124">
      <c r="A124" s="38">
        <v>2.0</v>
      </c>
      <c r="B124" s="45">
        <f t="shared" si="7"/>
        <v>8</v>
      </c>
      <c r="M124" s="38">
        <v>3.0</v>
      </c>
      <c r="N124" s="45">
        <f t="shared" si="5"/>
        <v>0.1411200081</v>
      </c>
      <c r="O124" s="45">
        <f t="shared" si="6"/>
        <v>0.9900590858</v>
      </c>
    </row>
    <row r="125">
      <c r="A125" s="38">
        <v>2.5</v>
      </c>
      <c r="B125" s="45">
        <f t="shared" si="7"/>
        <v>15.625</v>
      </c>
      <c r="M125" s="38">
        <v>3.5</v>
      </c>
      <c r="N125" s="45">
        <f t="shared" si="5"/>
        <v>-0.3507832277</v>
      </c>
      <c r="O125" s="45">
        <f t="shared" si="6"/>
        <v>0.9391038577</v>
      </c>
    </row>
    <row r="126">
      <c r="A126" s="38">
        <v>3.0</v>
      </c>
      <c r="B126" s="45">
        <f t="shared" si="7"/>
        <v>27</v>
      </c>
      <c r="M126" s="38">
        <v>4.0</v>
      </c>
      <c r="N126" s="45">
        <f t="shared" si="5"/>
        <v>-0.7568024953</v>
      </c>
      <c r="O126" s="45">
        <f t="shared" si="6"/>
        <v>0.7270351312</v>
      </c>
    </row>
    <row r="127">
      <c r="A127" s="38">
        <v>3.5</v>
      </c>
      <c r="B127" s="45">
        <f t="shared" si="7"/>
        <v>42.875</v>
      </c>
      <c r="M127" s="38">
        <v>4.5</v>
      </c>
      <c r="N127" s="45">
        <f t="shared" si="5"/>
        <v>-0.9775301177</v>
      </c>
      <c r="O127" s="45">
        <f t="shared" si="6"/>
        <v>0.5590720765</v>
      </c>
    </row>
    <row r="128">
      <c r="A128" s="38">
        <v>4.0</v>
      </c>
      <c r="B128" s="45">
        <f t="shared" si="7"/>
        <v>64</v>
      </c>
      <c r="M128" s="38">
        <v>5.0</v>
      </c>
      <c r="N128" s="45">
        <f t="shared" si="5"/>
        <v>-0.9589242747</v>
      </c>
      <c r="O128" s="45">
        <f t="shared" si="6"/>
        <v>0.5744008792</v>
      </c>
    </row>
    <row r="129">
      <c r="A129" s="38">
        <v>4.5</v>
      </c>
      <c r="B129" s="45">
        <f t="shared" si="7"/>
        <v>91.125</v>
      </c>
      <c r="M129" s="38">
        <v>5.5</v>
      </c>
      <c r="N129" s="45">
        <f t="shared" si="5"/>
        <v>-0.7055403256</v>
      </c>
      <c r="O129" s="45">
        <f t="shared" si="6"/>
        <v>0.7612612914</v>
      </c>
    </row>
    <row r="130">
      <c r="A130" s="38">
        <v>5.0</v>
      </c>
      <c r="B130" s="45">
        <f t="shared" si="7"/>
        <v>125</v>
      </c>
      <c r="M130" s="38">
        <v>6.0</v>
      </c>
      <c r="N130" s="45">
        <f t="shared" si="5"/>
        <v>-0.2794154982</v>
      </c>
      <c r="O130" s="45">
        <f t="shared" si="6"/>
        <v>0.9612168045</v>
      </c>
    </row>
    <row r="131">
      <c r="A131" s="38">
        <v>5.5</v>
      </c>
      <c r="B131" s="45">
        <f t="shared" si="7"/>
        <v>166.375</v>
      </c>
      <c r="M131" s="38">
        <v>6.5</v>
      </c>
      <c r="N131" s="45">
        <f t="shared" si="5"/>
        <v>0.2151199881</v>
      </c>
      <c r="O131" s="45">
        <f t="shared" si="6"/>
        <v>0.976950788</v>
      </c>
    </row>
    <row r="132">
      <c r="A132" s="38">
        <v>6.0</v>
      </c>
      <c r="B132" s="45">
        <f t="shared" si="7"/>
        <v>216</v>
      </c>
      <c r="M132" s="38">
        <v>7.0</v>
      </c>
      <c r="N132" s="45">
        <f t="shared" si="5"/>
        <v>0.6569865987</v>
      </c>
      <c r="O132" s="45">
        <f t="shared" si="6"/>
        <v>0.791836209</v>
      </c>
    </row>
    <row r="133">
      <c r="A133" s="38">
        <v>6.5</v>
      </c>
      <c r="B133" s="45">
        <f t="shared" si="7"/>
        <v>274.625</v>
      </c>
      <c r="M133" s="38">
        <v>7.5</v>
      </c>
      <c r="N133" s="45">
        <f t="shared" si="5"/>
        <v>0.9379999768</v>
      </c>
      <c r="O133" s="45">
        <f t="shared" si="6"/>
        <v>0.5914019793</v>
      </c>
    </row>
    <row r="134">
      <c r="A134" s="38">
        <v>7.0</v>
      </c>
      <c r="B134" s="45">
        <f t="shared" si="7"/>
        <v>343</v>
      </c>
      <c r="M134" s="38">
        <v>8.0</v>
      </c>
      <c r="N134" s="45">
        <f t="shared" si="5"/>
        <v>0.9893582466</v>
      </c>
      <c r="O134" s="45">
        <f t="shared" si="6"/>
        <v>0.5492262701</v>
      </c>
    </row>
    <row r="135">
      <c r="A135" s="38">
        <v>7.5</v>
      </c>
      <c r="B135" s="45">
        <f t="shared" si="7"/>
        <v>421.875</v>
      </c>
      <c r="M135" s="38">
        <v>8.5</v>
      </c>
      <c r="N135" s="45">
        <f t="shared" si="5"/>
        <v>0.7984871126</v>
      </c>
      <c r="O135" s="45">
        <f t="shared" si="6"/>
        <v>0.6977911906</v>
      </c>
    </row>
    <row r="136">
      <c r="A136" s="38">
        <v>8.0</v>
      </c>
      <c r="B136" s="45">
        <f t="shared" si="7"/>
        <v>512</v>
      </c>
      <c r="M136" s="38">
        <v>9.0</v>
      </c>
      <c r="N136" s="45">
        <f t="shared" si="5"/>
        <v>0.4121184852</v>
      </c>
      <c r="O136" s="45">
        <f t="shared" si="6"/>
        <v>0.9162743175</v>
      </c>
    </row>
    <row r="137">
      <c r="A137" s="38">
        <v>8.5</v>
      </c>
      <c r="B137" s="45">
        <f t="shared" si="7"/>
        <v>614.125</v>
      </c>
      <c r="M137" s="38">
        <v>9.5</v>
      </c>
      <c r="N137" s="45">
        <f t="shared" si="5"/>
        <v>-0.07515112046</v>
      </c>
      <c r="O137" s="45">
        <f t="shared" si="6"/>
        <v>0.9971774833</v>
      </c>
    </row>
    <row r="138">
      <c r="A138" s="38">
        <v>9.0</v>
      </c>
      <c r="B138" s="45">
        <f t="shared" si="7"/>
        <v>729</v>
      </c>
      <c r="M138" s="38">
        <v>10.0</v>
      </c>
      <c r="N138" s="45">
        <f t="shared" si="5"/>
        <v>-0.5440211109</v>
      </c>
      <c r="O138" s="45">
        <f t="shared" si="6"/>
        <v>0.8556343548</v>
      </c>
    </row>
    <row r="139">
      <c r="A139" s="38">
        <v>9.5</v>
      </c>
      <c r="B139" s="45">
        <f t="shared" si="7"/>
        <v>857.375</v>
      </c>
    </row>
    <row r="140">
      <c r="A140" s="38">
        <v>10.0</v>
      </c>
      <c r="B140" s="45">
        <f t="shared" si="7"/>
        <v>1000</v>
      </c>
    </row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33" t="s">
        <v>109</v>
      </c>
      <c r="B1" s="33">
        <v>-3.0</v>
      </c>
      <c r="C1" s="33">
        <v>-2.5</v>
      </c>
      <c r="D1" s="33">
        <v>-2.0</v>
      </c>
      <c r="E1" s="33">
        <v>-1.5</v>
      </c>
      <c r="F1" s="33">
        <v>-1.0</v>
      </c>
      <c r="G1" s="33">
        <v>-0.5</v>
      </c>
      <c r="H1" s="33">
        <v>0.0</v>
      </c>
      <c r="I1" s="33">
        <v>0.5</v>
      </c>
      <c r="J1" s="33">
        <v>1.0</v>
      </c>
      <c r="K1" s="33">
        <v>1.5</v>
      </c>
      <c r="L1" s="33">
        <v>2.0</v>
      </c>
      <c r="M1" s="33">
        <v>2.5</v>
      </c>
      <c r="N1" s="33">
        <v>3.0</v>
      </c>
      <c r="O1" s="33"/>
      <c r="P1" s="33"/>
      <c r="Q1" s="33"/>
    </row>
    <row r="2">
      <c r="A2" s="38">
        <v>-3.0</v>
      </c>
      <c r="B2" s="45">
        <f t="shared" ref="B2:N2" si="1">SQRT($A$17^2-B$1^2-$A2^2)</f>
        <v>11.22497216</v>
      </c>
      <c r="C2" s="45">
        <f t="shared" si="1"/>
        <v>11.34680572</v>
      </c>
      <c r="D2" s="45">
        <f t="shared" si="1"/>
        <v>11.44552314</v>
      </c>
      <c r="E2" s="45">
        <f t="shared" si="1"/>
        <v>11.52171862</v>
      </c>
      <c r="F2" s="45">
        <f t="shared" si="1"/>
        <v>11.5758369</v>
      </c>
      <c r="G2" s="45">
        <f t="shared" si="1"/>
        <v>11.60818677</v>
      </c>
      <c r="H2" s="45">
        <f t="shared" si="1"/>
        <v>11.61895004</v>
      </c>
      <c r="I2" s="45">
        <f t="shared" si="1"/>
        <v>11.60818677</v>
      </c>
      <c r="J2" s="45">
        <f t="shared" si="1"/>
        <v>11.5758369</v>
      </c>
      <c r="K2" s="45">
        <f t="shared" si="1"/>
        <v>11.52171862</v>
      </c>
      <c r="L2" s="45">
        <f t="shared" si="1"/>
        <v>11.44552314</v>
      </c>
      <c r="M2" s="45">
        <f t="shared" si="1"/>
        <v>11.34680572</v>
      </c>
      <c r="N2" s="45">
        <f t="shared" si="1"/>
        <v>11.22497216</v>
      </c>
    </row>
    <row r="3">
      <c r="A3" s="38">
        <v>-2.5</v>
      </c>
      <c r="B3" s="45">
        <f t="shared" ref="B3:N3" si="2">SQRT($A$17^2-B$1^2-$A3^2)</f>
        <v>11.34680572</v>
      </c>
      <c r="C3" s="45">
        <f t="shared" si="2"/>
        <v>11.46734494</v>
      </c>
      <c r="D3" s="45">
        <f t="shared" si="2"/>
        <v>11.56503351</v>
      </c>
      <c r="E3" s="45">
        <f t="shared" si="2"/>
        <v>11.64044673</v>
      </c>
      <c r="F3" s="45">
        <f t="shared" si="2"/>
        <v>11.69401556</v>
      </c>
      <c r="G3" s="45">
        <f t="shared" si="2"/>
        <v>11.7260394</v>
      </c>
      <c r="H3" s="45">
        <f t="shared" si="2"/>
        <v>11.73669459</v>
      </c>
      <c r="I3" s="45">
        <f t="shared" si="2"/>
        <v>11.7260394</v>
      </c>
      <c r="J3" s="45">
        <f t="shared" si="2"/>
        <v>11.69401556</v>
      </c>
      <c r="K3" s="45">
        <f t="shared" si="2"/>
        <v>11.64044673</v>
      </c>
      <c r="L3" s="45">
        <f t="shared" si="2"/>
        <v>11.56503351</v>
      </c>
      <c r="M3" s="45">
        <f t="shared" si="2"/>
        <v>11.46734494</v>
      </c>
      <c r="N3" s="45">
        <f t="shared" si="2"/>
        <v>11.34680572</v>
      </c>
    </row>
    <row r="4">
      <c r="A4" s="38">
        <v>-2.0</v>
      </c>
      <c r="B4" s="45">
        <f t="shared" ref="B4:N4" si="3">SQRT($A$17^2-B$1^2-$A4^2)</f>
        <v>11.44552314</v>
      </c>
      <c r="C4" s="45">
        <f t="shared" si="3"/>
        <v>11.56503351</v>
      </c>
      <c r="D4" s="45">
        <f t="shared" si="3"/>
        <v>11.66190379</v>
      </c>
      <c r="E4" s="45">
        <f t="shared" si="3"/>
        <v>11.73669459</v>
      </c>
      <c r="F4" s="45">
        <f t="shared" si="3"/>
        <v>11.78982612</v>
      </c>
      <c r="G4" s="45">
        <f t="shared" si="3"/>
        <v>11.82159042</v>
      </c>
      <c r="H4" s="45">
        <f t="shared" si="3"/>
        <v>11.83215957</v>
      </c>
      <c r="I4" s="45">
        <f t="shared" si="3"/>
        <v>11.82159042</v>
      </c>
      <c r="J4" s="45">
        <f t="shared" si="3"/>
        <v>11.78982612</v>
      </c>
      <c r="K4" s="45">
        <f t="shared" si="3"/>
        <v>11.73669459</v>
      </c>
      <c r="L4" s="45">
        <f t="shared" si="3"/>
        <v>11.66190379</v>
      </c>
      <c r="M4" s="45">
        <f t="shared" si="3"/>
        <v>11.56503351</v>
      </c>
      <c r="N4" s="45">
        <f t="shared" si="3"/>
        <v>11.44552314</v>
      </c>
    </row>
    <row r="5">
      <c r="A5" s="38">
        <v>-1.5</v>
      </c>
      <c r="B5" s="45">
        <f t="shared" ref="B5:N5" si="4">SQRT($A$17^2-B$1^2-$A5^2)</f>
        <v>11.52171862</v>
      </c>
      <c r="C5" s="45">
        <f t="shared" si="4"/>
        <v>11.64044673</v>
      </c>
      <c r="D5" s="45">
        <f t="shared" si="4"/>
        <v>11.73669459</v>
      </c>
      <c r="E5" s="45">
        <f t="shared" si="4"/>
        <v>11.81101181</v>
      </c>
      <c r="F5" s="45">
        <f t="shared" si="4"/>
        <v>11.86381052</v>
      </c>
      <c r="G5" s="45">
        <f t="shared" si="4"/>
        <v>11.89537725</v>
      </c>
      <c r="H5" s="45">
        <f t="shared" si="4"/>
        <v>11.9058809</v>
      </c>
      <c r="I5" s="45">
        <f t="shared" si="4"/>
        <v>11.89537725</v>
      </c>
      <c r="J5" s="45">
        <f t="shared" si="4"/>
        <v>11.86381052</v>
      </c>
      <c r="K5" s="45">
        <f t="shared" si="4"/>
        <v>11.81101181</v>
      </c>
      <c r="L5" s="45">
        <f t="shared" si="4"/>
        <v>11.73669459</v>
      </c>
      <c r="M5" s="45">
        <f t="shared" si="4"/>
        <v>11.64044673</v>
      </c>
      <c r="N5" s="45">
        <f t="shared" si="4"/>
        <v>11.52171862</v>
      </c>
    </row>
    <row r="6">
      <c r="A6" s="38">
        <v>-1.0</v>
      </c>
      <c r="B6" s="45">
        <f t="shared" ref="B6:N6" si="5">SQRT($A$17^2-B$1^2-$A6^2)</f>
        <v>11.5758369</v>
      </c>
      <c r="C6" s="45">
        <f t="shared" si="5"/>
        <v>11.69401556</v>
      </c>
      <c r="D6" s="45">
        <f t="shared" si="5"/>
        <v>11.78982612</v>
      </c>
      <c r="E6" s="45">
        <f t="shared" si="5"/>
        <v>11.86381052</v>
      </c>
      <c r="F6" s="45">
        <f t="shared" si="5"/>
        <v>11.91637529</v>
      </c>
      <c r="G6" s="45">
        <f t="shared" si="5"/>
        <v>11.94780315</v>
      </c>
      <c r="H6" s="45">
        <f t="shared" si="5"/>
        <v>11.95826074</v>
      </c>
      <c r="I6" s="45">
        <f t="shared" si="5"/>
        <v>11.94780315</v>
      </c>
      <c r="J6" s="45">
        <f t="shared" si="5"/>
        <v>11.91637529</v>
      </c>
      <c r="K6" s="45">
        <f t="shared" si="5"/>
        <v>11.86381052</v>
      </c>
      <c r="L6" s="45">
        <f t="shared" si="5"/>
        <v>11.78982612</v>
      </c>
      <c r="M6" s="45">
        <f t="shared" si="5"/>
        <v>11.69401556</v>
      </c>
      <c r="N6" s="45">
        <f t="shared" si="5"/>
        <v>11.5758369</v>
      </c>
    </row>
    <row r="7">
      <c r="A7" s="38">
        <v>-0.5</v>
      </c>
      <c r="B7" s="45">
        <f t="shared" ref="B7:N7" si="6">SQRT($A$17^2-B$1^2-$A7^2)</f>
        <v>11.60818677</v>
      </c>
      <c r="C7" s="45">
        <f t="shared" si="6"/>
        <v>11.7260394</v>
      </c>
      <c r="D7" s="45">
        <f t="shared" si="6"/>
        <v>11.82159042</v>
      </c>
      <c r="E7" s="45">
        <f t="shared" si="6"/>
        <v>11.89537725</v>
      </c>
      <c r="F7" s="45">
        <f t="shared" si="6"/>
        <v>11.94780315</v>
      </c>
      <c r="G7" s="45">
        <f t="shared" si="6"/>
        <v>11.97914855</v>
      </c>
      <c r="H7" s="45">
        <f t="shared" si="6"/>
        <v>11.98957881</v>
      </c>
      <c r="I7" s="45">
        <f t="shared" si="6"/>
        <v>11.97914855</v>
      </c>
      <c r="J7" s="45">
        <f t="shared" si="6"/>
        <v>11.94780315</v>
      </c>
      <c r="K7" s="45">
        <f t="shared" si="6"/>
        <v>11.89537725</v>
      </c>
      <c r="L7" s="45">
        <f t="shared" si="6"/>
        <v>11.82159042</v>
      </c>
      <c r="M7" s="45">
        <f t="shared" si="6"/>
        <v>11.7260394</v>
      </c>
      <c r="N7" s="45">
        <f t="shared" si="6"/>
        <v>11.60818677</v>
      </c>
    </row>
    <row r="8">
      <c r="A8" s="38">
        <v>0.0</v>
      </c>
      <c r="B8" s="45">
        <f t="shared" ref="B8:N8" si="7">SQRT($A$17^2-B$1^2-$A8^2)</f>
        <v>11.61895004</v>
      </c>
      <c r="C8" s="45">
        <f t="shared" si="7"/>
        <v>11.73669459</v>
      </c>
      <c r="D8" s="45">
        <f t="shared" si="7"/>
        <v>11.83215957</v>
      </c>
      <c r="E8" s="45">
        <f t="shared" si="7"/>
        <v>11.9058809</v>
      </c>
      <c r="F8" s="45">
        <f t="shared" si="7"/>
        <v>11.95826074</v>
      </c>
      <c r="G8" s="45">
        <f t="shared" si="7"/>
        <v>11.98957881</v>
      </c>
      <c r="H8" s="45">
        <f t="shared" si="7"/>
        <v>12</v>
      </c>
      <c r="I8" s="45">
        <f t="shared" si="7"/>
        <v>11.98957881</v>
      </c>
      <c r="J8" s="45">
        <f t="shared" si="7"/>
        <v>11.95826074</v>
      </c>
      <c r="K8" s="45">
        <f t="shared" si="7"/>
        <v>11.9058809</v>
      </c>
      <c r="L8" s="45">
        <f t="shared" si="7"/>
        <v>11.83215957</v>
      </c>
      <c r="M8" s="45">
        <f t="shared" si="7"/>
        <v>11.73669459</v>
      </c>
      <c r="N8" s="45">
        <f t="shared" si="7"/>
        <v>11.61895004</v>
      </c>
    </row>
    <row r="9">
      <c r="A9" s="38">
        <v>0.5</v>
      </c>
      <c r="B9" s="45">
        <f t="shared" ref="B9:N9" si="8">SQRT($A$17^2-B$1^2-$A9^2)</f>
        <v>11.60818677</v>
      </c>
      <c r="C9" s="45">
        <f t="shared" si="8"/>
        <v>11.7260394</v>
      </c>
      <c r="D9" s="45">
        <f t="shared" si="8"/>
        <v>11.82159042</v>
      </c>
      <c r="E9" s="45">
        <f t="shared" si="8"/>
        <v>11.89537725</v>
      </c>
      <c r="F9" s="45">
        <f t="shared" si="8"/>
        <v>11.94780315</v>
      </c>
      <c r="G9" s="45">
        <f t="shared" si="8"/>
        <v>11.97914855</v>
      </c>
      <c r="H9" s="45">
        <f t="shared" si="8"/>
        <v>11.98957881</v>
      </c>
      <c r="I9" s="45">
        <f t="shared" si="8"/>
        <v>11.97914855</v>
      </c>
      <c r="J9" s="45">
        <f t="shared" si="8"/>
        <v>11.94780315</v>
      </c>
      <c r="K9" s="45">
        <f t="shared" si="8"/>
        <v>11.89537725</v>
      </c>
      <c r="L9" s="45">
        <f t="shared" si="8"/>
        <v>11.82159042</v>
      </c>
      <c r="M9" s="45">
        <f t="shared" si="8"/>
        <v>11.7260394</v>
      </c>
      <c r="N9" s="45">
        <f t="shared" si="8"/>
        <v>11.60818677</v>
      </c>
    </row>
    <row r="10">
      <c r="A10" s="38">
        <v>1.0</v>
      </c>
      <c r="B10" s="45">
        <f t="shared" ref="B10:N10" si="9">SQRT($A$17^2-B$1^2-$A10^2)</f>
        <v>11.5758369</v>
      </c>
      <c r="C10" s="45">
        <f t="shared" si="9"/>
        <v>11.69401556</v>
      </c>
      <c r="D10" s="45">
        <f t="shared" si="9"/>
        <v>11.78982612</v>
      </c>
      <c r="E10" s="45">
        <f t="shared" si="9"/>
        <v>11.86381052</v>
      </c>
      <c r="F10" s="45">
        <f t="shared" si="9"/>
        <v>11.91637529</v>
      </c>
      <c r="G10" s="45">
        <f t="shared" si="9"/>
        <v>11.94780315</v>
      </c>
      <c r="H10" s="45">
        <f t="shared" si="9"/>
        <v>11.95826074</v>
      </c>
      <c r="I10" s="45">
        <f t="shared" si="9"/>
        <v>11.94780315</v>
      </c>
      <c r="J10" s="45">
        <f t="shared" si="9"/>
        <v>11.91637529</v>
      </c>
      <c r="K10" s="45">
        <f t="shared" si="9"/>
        <v>11.86381052</v>
      </c>
      <c r="L10" s="45">
        <f t="shared" si="9"/>
        <v>11.78982612</v>
      </c>
      <c r="M10" s="45">
        <f t="shared" si="9"/>
        <v>11.69401556</v>
      </c>
      <c r="N10" s="45">
        <f t="shared" si="9"/>
        <v>11.5758369</v>
      </c>
    </row>
    <row r="11">
      <c r="A11" s="38">
        <v>1.5</v>
      </c>
      <c r="B11" s="45">
        <f t="shared" ref="B11:N11" si="10">SQRT($A$17^2-B$1^2-$A11^2)</f>
        <v>11.52171862</v>
      </c>
      <c r="C11" s="45">
        <f t="shared" si="10"/>
        <v>11.64044673</v>
      </c>
      <c r="D11" s="45">
        <f t="shared" si="10"/>
        <v>11.73669459</v>
      </c>
      <c r="E11" s="45">
        <f t="shared" si="10"/>
        <v>11.81101181</v>
      </c>
      <c r="F11" s="45">
        <f t="shared" si="10"/>
        <v>11.86381052</v>
      </c>
      <c r="G11" s="45">
        <f t="shared" si="10"/>
        <v>11.89537725</v>
      </c>
      <c r="H11" s="45">
        <f t="shared" si="10"/>
        <v>11.9058809</v>
      </c>
      <c r="I11" s="45">
        <f t="shared" si="10"/>
        <v>11.89537725</v>
      </c>
      <c r="J11" s="45">
        <f t="shared" si="10"/>
        <v>11.86381052</v>
      </c>
      <c r="K11" s="45">
        <f t="shared" si="10"/>
        <v>11.81101181</v>
      </c>
      <c r="L11" s="45">
        <f t="shared" si="10"/>
        <v>11.73669459</v>
      </c>
      <c r="M11" s="45">
        <f t="shared" si="10"/>
        <v>11.64044673</v>
      </c>
      <c r="N11" s="45">
        <f t="shared" si="10"/>
        <v>11.52171862</v>
      </c>
    </row>
    <row r="12">
      <c r="A12" s="38">
        <v>2.0</v>
      </c>
      <c r="B12" s="45">
        <f t="shared" ref="B12:N12" si="11">SQRT($A$17^2-B$1^2-$A12^2)</f>
        <v>11.44552314</v>
      </c>
      <c r="C12" s="45">
        <f t="shared" si="11"/>
        <v>11.56503351</v>
      </c>
      <c r="D12" s="45">
        <f t="shared" si="11"/>
        <v>11.66190379</v>
      </c>
      <c r="E12" s="45">
        <f t="shared" si="11"/>
        <v>11.73669459</v>
      </c>
      <c r="F12" s="45">
        <f t="shared" si="11"/>
        <v>11.78982612</v>
      </c>
      <c r="G12" s="45">
        <f t="shared" si="11"/>
        <v>11.82159042</v>
      </c>
      <c r="H12" s="45">
        <f t="shared" si="11"/>
        <v>11.83215957</v>
      </c>
      <c r="I12" s="45">
        <f t="shared" si="11"/>
        <v>11.82159042</v>
      </c>
      <c r="J12" s="45">
        <f t="shared" si="11"/>
        <v>11.78982612</v>
      </c>
      <c r="K12" s="45">
        <f t="shared" si="11"/>
        <v>11.73669459</v>
      </c>
      <c r="L12" s="45">
        <f t="shared" si="11"/>
        <v>11.66190379</v>
      </c>
      <c r="M12" s="45">
        <f t="shared" si="11"/>
        <v>11.56503351</v>
      </c>
      <c r="N12" s="45">
        <f t="shared" si="11"/>
        <v>11.44552314</v>
      </c>
    </row>
    <row r="13">
      <c r="A13" s="38">
        <v>2.5</v>
      </c>
      <c r="B13" s="45">
        <f t="shared" ref="B13:N13" si="12">SQRT($A$17^2-B$1^2-$A13^2)</f>
        <v>11.34680572</v>
      </c>
      <c r="C13" s="45">
        <f t="shared" si="12"/>
        <v>11.46734494</v>
      </c>
      <c r="D13" s="45">
        <f t="shared" si="12"/>
        <v>11.56503351</v>
      </c>
      <c r="E13" s="45">
        <f t="shared" si="12"/>
        <v>11.64044673</v>
      </c>
      <c r="F13" s="45">
        <f t="shared" si="12"/>
        <v>11.69401556</v>
      </c>
      <c r="G13" s="45">
        <f t="shared" si="12"/>
        <v>11.7260394</v>
      </c>
      <c r="H13" s="45">
        <f t="shared" si="12"/>
        <v>11.73669459</v>
      </c>
      <c r="I13" s="45">
        <f t="shared" si="12"/>
        <v>11.7260394</v>
      </c>
      <c r="J13" s="45">
        <f t="shared" si="12"/>
        <v>11.69401556</v>
      </c>
      <c r="K13" s="45">
        <f t="shared" si="12"/>
        <v>11.64044673</v>
      </c>
      <c r="L13" s="45">
        <f t="shared" si="12"/>
        <v>11.56503351</v>
      </c>
      <c r="M13" s="45">
        <f t="shared" si="12"/>
        <v>11.46734494</v>
      </c>
      <c r="N13" s="45">
        <f t="shared" si="12"/>
        <v>11.34680572</v>
      </c>
    </row>
    <row r="14">
      <c r="A14" s="38">
        <v>3.0</v>
      </c>
      <c r="B14" s="45">
        <f t="shared" ref="B14:N14" si="13">SQRT($A$17^2-B$1^2-$A14^2)</f>
        <v>11.22497216</v>
      </c>
      <c r="C14" s="45">
        <f t="shared" si="13"/>
        <v>11.34680572</v>
      </c>
      <c r="D14" s="45">
        <f t="shared" si="13"/>
        <v>11.44552314</v>
      </c>
      <c r="E14" s="45">
        <f t="shared" si="13"/>
        <v>11.52171862</v>
      </c>
      <c r="F14" s="45">
        <f t="shared" si="13"/>
        <v>11.5758369</v>
      </c>
      <c r="G14" s="45">
        <f t="shared" si="13"/>
        <v>11.60818677</v>
      </c>
      <c r="H14" s="45">
        <f t="shared" si="13"/>
        <v>11.61895004</v>
      </c>
      <c r="I14" s="45">
        <f t="shared" si="13"/>
        <v>11.60818677</v>
      </c>
      <c r="J14" s="45">
        <f t="shared" si="13"/>
        <v>11.5758369</v>
      </c>
      <c r="K14" s="45">
        <f t="shared" si="13"/>
        <v>11.52171862</v>
      </c>
      <c r="L14" s="45">
        <f t="shared" si="13"/>
        <v>11.44552314</v>
      </c>
      <c r="M14" s="45">
        <f t="shared" si="13"/>
        <v>11.34680572</v>
      </c>
      <c r="N14" s="45">
        <f t="shared" si="13"/>
        <v>11.22497216</v>
      </c>
    </row>
    <row r="16">
      <c r="A16" s="33" t="s">
        <v>110</v>
      </c>
    </row>
    <row r="17">
      <c r="A17" s="38">
        <v>12.0</v>
      </c>
    </row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3.5"/>
  </cols>
  <sheetData>
    <row r="1">
      <c r="A1" s="1" t="s">
        <v>111</v>
      </c>
      <c r="B1" s="1" t="s">
        <v>112</v>
      </c>
      <c r="C1" s="1" t="s">
        <v>113</v>
      </c>
      <c r="D1" s="1" t="s">
        <v>114</v>
      </c>
      <c r="E1" s="1" t="s">
        <v>115</v>
      </c>
      <c r="F1" s="1" t="s">
        <v>116</v>
      </c>
      <c r="G1" s="1" t="s">
        <v>117</v>
      </c>
      <c r="H1" s="52"/>
      <c r="I1" s="52"/>
    </row>
    <row r="2">
      <c r="A2" s="38">
        <v>133.0</v>
      </c>
      <c r="B2" s="38">
        <v>1.0</v>
      </c>
      <c r="C2" s="38" t="s">
        <v>118</v>
      </c>
      <c r="D2" s="38" t="str">
        <f t="shared" ref="D2:D17" si="1">CONCATENATE("а",RIGHT(C2,LEN(C2) - 1))</f>
        <v>а1</v>
      </c>
      <c r="E2" s="38" t="s">
        <v>119</v>
      </c>
      <c r="F2" s="53">
        <v>44724.0</v>
      </c>
      <c r="G2" s="38">
        <v>3.0</v>
      </c>
    </row>
    <row r="3">
      <c r="A3" s="38">
        <v>133.0</v>
      </c>
      <c r="B3" s="38">
        <v>2.0</v>
      </c>
      <c r="C3" s="38" t="s">
        <v>118</v>
      </c>
      <c r="D3" s="45" t="str">
        <f t="shared" si="1"/>
        <v>а1</v>
      </c>
      <c r="E3" s="38" t="s">
        <v>119</v>
      </c>
      <c r="F3" s="53">
        <v>44724.0</v>
      </c>
      <c r="G3" s="38">
        <v>2.0</v>
      </c>
    </row>
    <row r="4">
      <c r="A4" s="38">
        <v>133.0</v>
      </c>
      <c r="B4" s="38">
        <v>3.0</v>
      </c>
      <c r="C4" s="38" t="s">
        <v>118</v>
      </c>
      <c r="D4" s="45" t="str">
        <f t="shared" si="1"/>
        <v>а1</v>
      </c>
      <c r="E4" s="38" t="s">
        <v>119</v>
      </c>
      <c r="F4" s="53">
        <v>44724.0</v>
      </c>
      <c r="G4" s="38">
        <v>3.0</v>
      </c>
    </row>
    <row r="5">
      <c r="A5" s="38">
        <v>133.0</v>
      </c>
      <c r="B5" s="38">
        <v>4.0</v>
      </c>
      <c r="C5" s="38" t="s">
        <v>118</v>
      </c>
      <c r="D5" s="45" t="str">
        <f t="shared" si="1"/>
        <v>а1</v>
      </c>
      <c r="E5" s="38" t="s">
        <v>119</v>
      </c>
      <c r="F5" s="53">
        <v>44719.0</v>
      </c>
      <c r="G5" s="38">
        <v>4.0</v>
      </c>
    </row>
    <row r="6">
      <c r="A6" s="38">
        <v>134.0</v>
      </c>
      <c r="B6" s="38">
        <v>11.0</v>
      </c>
      <c r="C6" s="38" t="s">
        <v>118</v>
      </c>
      <c r="D6" s="45" t="str">
        <f t="shared" si="1"/>
        <v>а1</v>
      </c>
      <c r="E6" s="38" t="s">
        <v>119</v>
      </c>
      <c r="F6" s="53">
        <v>44719.0</v>
      </c>
      <c r="G6" s="38">
        <v>3.0</v>
      </c>
    </row>
    <row r="7">
      <c r="A7" s="38">
        <v>134.0</v>
      </c>
      <c r="B7" s="38">
        <v>12.0</v>
      </c>
      <c r="C7" s="38" t="s">
        <v>118</v>
      </c>
      <c r="D7" s="45" t="str">
        <f t="shared" si="1"/>
        <v>а1</v>
      </c>
      <c r="E7" s="38" t="s">
        <v>119</v>
      </c>
      <c r="F7" s="53">
        <v>44719.0</v>
      </c>
      <c r="G7" s="38">
        <v>2.0</v>
      </c>
    </row>
    <row r="8">
      <c r="A8" s="38">
        <v>134.0</v>
      </c>
      <c r="B8" s="38">
        <v>13.0</v>
      </c>
      <c r="C8" s="38" t="s">
        <v>118</v>
      </c>
      <c r="D8" s="45" t="str">
        <f t="shared" si="1"/>
        <v>а1</v>
      </c>
      <c r="E8" s="38" t="s">
        <v>119</v>
      </c>
      <c r="F8" s="53">
        <v>44719.0</v>
      </c>
      <c r="G8" s="38">
        <v>4.0</v>
      </c>
    </row>
    <row r="9">
      <c r="A9" s="38">
        <v>134.0</v>
      </c>
      <c r="B9" s="38">
        <v>14.0</v>
      </c>
      <c r="C9" s="38" t="s">
        <v>118</v>
      </c>
      <c r="D9" s="45" t="str">
        <f t="shared" si="1"/>
        <v>а1</v>
      </c>
      <c r="E9" s="38" t="s">
        <v>119</v>
      </c>
      <c r="F9" s="53">
        <v>44719.0</v>
      </c>
      <c r="G9" s="38">
        <v>5.0</v>
      </c>
    </row>
    <row r="10">
      <c r="A10" s="38">
        <v>133.0</v>
      </c>
      <c r="B10" s="38">
        <v>1.0</v>
      </c>
      <c r="C10" s="38" t="s">
        <v>120</v>
      </c>
      <c r="D10" s="38" t="str">
        <f t="shared" si="1"/>
        <v>а2</v>
      </c>
      <c r="E10" s="38" t="s">
        <v>121</v>
      </c>
      <c r="F10" s="53">
        <v>44706.0</v>
      </c>
      <c r="G10" s="38">
        <v>4.0</v>
      </c>
    </row>
    <row r="11">
      <c r="A11" s="38">
        <v>133.0</v>
      </c>
      <c r="B11" s="38">
        <v>2.0</v>
      </c>
      <c r="C11" s="38" t="s">
        <v>120</v>
      </c>
      <c r="D11" s="45" t="str">
        <f t="shared" si="1"/>
        <v>а2</v>
      </c>
      <c r="E11" s="38" t="s">
        <v>121</v>
      </c>
      <c r="F11" s="53">
        <v>44701.0</v>
      </c>
      <c r="G11" s="38">
        <v>4.0</v>
      </c>
    </row>
    <row r="12">
      <c r="A12" s="38">
        <v>133.0</v>
      </c>
      <c r="B12" s="38">
        <v>3.0</v>
      </c>
      <c r="C12" s="38" t="s">
        <v>120</v>
      </c>
      <c r="D12" s="45" t="str">
        <f t="shared" si="1"/>
        <v>а2</v>
      </c>
      <c r="E12" s="38" t="s">
        <v>121</v>
      </c>
      <c r="F12" s="53">
        <v>44706.0</v>
      </c>
      <c r="G12" s="38">
        <v>5.0</v>
      </c>
    </row>
    <row r="13">
      <c r="A13" s="38">
        <v>133.0</v>
      </c>
      <c r="B13" s="38">
        <v>4.0</v>
      </c>
      <c r="C13" s="38" t="s">
        <v>120</v>
      </c>
      <c r="D13" s="45" t="str">
        <f t="shared" si="1"/>
        <v>а2</v>
      </c>
      <c r="E13" s="38" t="s">
        <v>121</v>
      </c>
      <c r="F13" s="53">
        <v>44706.0</v>
      </c>
      <c r="G13" s="38">
        <v>4.0</v>
      </c>
    </row>
    <row r="14">
      <c r="A14" s="38">
        <v>134.0</v>
      </c>
      <c r="B14" s="38">
        <v>11.0</v>
      </c>
      <c r="C14" s="38" t="s">
        <v>120</v>
      </c>
      <c r="D14" s="45" t="str">
        <f t="shared" si="1"/>
        <v>а2</v>
      </c>
      <c r="E14" s="38" t="s">
        <v>121</v>
      </c>
      <c r="F14" s="53">
        <v>44701.0</v>
      </c>
      <c r="G14" s="38">
        <v>2.0</v>
      </c>
    </row>
    <row r="15">
      <c r="A15" s="38">
        <v>134.0</v>
      </c>
      <c r="B15" s="38">
        <v>12.0</v>
      </c>
      <c r="C15" s="38" t="s">
        <v>120</v>
      </c>
      <c r="D15" s="45" t="str">
        <f t="shared" si="1"/>
        <v>а2</v>
      </c>
      <c r="E15" s="38" t="s">
        <v>121</v>
      </c>
      <c r="F15" s="53">
        <v>44701.0</v>
      </c>
      <c r="G15" s="38">
        <v>3.0</v>
      </c>
    </row>
    <row r="16">
      <c r="A16" s="38">
        <v>134.0</v>
      </c>
      <c r="B16" s="38">
        <v>13.0</v>
      </c>
      <c r="C16" s="38" t="s">
        <v>120</v>
      </c>
      <c r="D16" s="45" t="str">
        <f t="shared" si="1"/>
        <v>а2</v>
      </c>
      <c r="E16" s="38" t="s">
        <v>121</v>
      </c>
      <c r="F16" s="53">
        <v>44701.0</v>
      </c>
      <c r="G16" s="38">
        <v>5.0</v>
      </c>
    </row>
    <row r="17">
      <c r="A17" s="38">
        <v>134.0</v>
      </c>
      <c r="B17" s="38">
        <v>14.0</v>
      </c>
      <c r="C17" s="38" t="s">
        <v>120</v>
      </c>
      <c r="D17" s="45" t="str">
        <f t="shared" si="1"/>
        <v>а2</v>
      </c>
      <c r="E17" s="38" t="s">
        <v>121</v>
      </c>
      <c r="F17" s="53">
        <v>44701.0</v>
      </c>
      <c r="G17" s="38">
        <v>5.0</v>
      </c>
    </row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111</v>
      </c>
      <c r="B1" s="1" t="s">
        <v>112</v>
      </c>
      <c r="C1" s="1" t="s">
        <v>113</v>
      </c>
      <c r="D1" s="1" t="s">
        <v>114</v>
      </c>
      <c r="E1" s="1" t="s">
        <v>115</v>
      </c>
      <c r="F1" s="1" t="s">
        <v>116</v>
      </c>
      <c r="G1" s="1" t="s">
        <v>117</v>
      </c>
    </row>
    <row r="2">
      <c r="A2" s="38">
        <v>133.0</v>
      </c>
      <c r="B2" s="38">
        <v>1.0</v>
      </c>
      <c r="C2" s="38" t="s">
        <v>118</v>
      </c>
      <c r="D2" s="38" t="str">
        <f t="shared" ref="D2:D17" si="1">CONCATENATE("а",RIGHT(C2,LEN(C2) - 1))</f>
        <v>а1</v>
      </c>
      <c r="E2" s="38" t="s">
        <v>119</v>
      </c>
      <c r="F2" s="53">
        <v>44724.0</v>
      </c>
      <c r="G2" s="38">
        <v>3.0</v>
      </c>
    </row>
    <row r="3" hidden="1">
      <c r="A3" s="38">
        <v>133.0</v>
      </c>
      <c r="B3" s="38">
        <v>1.0</v>
      </c>
      <c r="C3" s="38" t="s">
        <v>120</v>
      </c>
      <c r="D3" s="38" t="str">
        <f t="shared" si="1"/>
        <v>а2</v>
      </c>
      <c r="E3" s="38" t="s">
        <v>121</v>
      </c>
      <c r="F3" s="53">
        <v>44706.0</v>
      </c>
      <c r="G3" s="38">
        <v>4.0</v>
      </c>
    </row>
    <row r="4" hidden="1">
      <c r="A4" s="38">
        <v>133.0</v>
      </c>
      <c r="B4" s="38">
        <v>2.0</v>
      </c>
      <c r="C4" s="38" t="s">
        <v>118</v>
      </c>
      <c r="D4" s="45" t="str">
        <f t="shared" si="1"/>
        <v>а1</v>
      </c>
      <c r="E4" s="38" t="s">
        <v>119</v>
      </c>
      <c r="F4" s="53">
        <v>44724.0</v>
      </c>
      <c r="G4" s="38">
        <v>2.0</v>
      </c>
    </row>
    <row r="5" hidden="1">
      <c r="A5" s="38">
        <v>133.0</v>
      </c>
      <c r="B5" s="38">
        <v>2.0</v>
      </c>
      <c r="C5" s="38" t="s">
        <v>120</v>
      </c>
      <c r="D5" s="45" t="str">
        <f t="shared" si="1"/>
        <v>а2</v>
      </c>
      <c r="E5" s="38" t="s">
        <v>121</v>
      </c>
      <c r="F5" s="53">
        <v>44701.0</v>
      </c>
      <c r="G5" s="38">
        <v>4.0</v>
      </c>
    </row>
    <row r="6">
      <c r="A6" s="38">
        <v>133.0</v>
      </c>
      <c r="B6" s="38">
        <v>3.0</v>
      </c>
      <c r="C6" s="38" t="s">
        <v>118</v>
      </c>
      <c r="D6" s="45" t="str">
        <f t="shared" si="1"/>
        <v>а1</v>
      </c>
      <c r="E6" s="38" t="s">
        <v>119</v>
      </c>
      <c r="F6" s="53">
        <v>44724.0</v>
      </c>
      <c r="G6" s="38">
        <v>3.0</v>
      </c>
    </row>
    <row r="7" hidden="1">
      <c r="A7" s="38">
        <v>133.0</v>
      </c>
      <c r="B7" s="38">
        <v>3.0</v>
      </c>
      <c r="C7" s="38" t="s">
        <v>120</v>
      </c>
      <c r="D7" s="45" t="str">
        <f t="shared" si="1"/>
        <v>а2</v>
      </c>
      <c r="E7" s="38" t="s">
        <v>121</v>
      </c>
      <c r="F7" s="53">
        <v>44706.0</v>
      </c>
      <c r="G7" s="38">
        <v>5.0</v>
      </c>
    </row>
    <row r="8">
      <c r="A8" s="38">
        <v>133.0</v>
      </c>
      <c r="B8" s="38">
        <v>4.0</v>
      </c>
      <c r="C8" s="38" t="s">
        <v>118</v>
      </c>
      <c r="D8" s="45" t="str">
        <f t="shared" si="1"/>
        <v>а1</v>
      </c>
      <c r="E8" s="38" t="s">
        <v>119</v>
      </c>
      <c r="F8" s="53">
        <v>44719.0</v>
      </c>
      <c r="G8" s="38">
        <v>4.0</v>
      </c>
    </row>
    <row r="9" hidden="1">
      <c r="A9" s="38">
        <v>133.0</v>
      </c>
      <c r="B9" s="38">
        <v>4.0</v>
      </c>
      <c r="C9" s="38" t="s">
        <v>120</v>
      </c>
      <c r="D9" s="45" t="str">
        <f t="shared" si="1"/>
        <v>а2</v>
      </c>
      <c r="E9" s="38" t="s">
        <v>121</v>
      </c>
      <c r="F9" s="53">
        <v>44706.0</v>
      </c>
      <c r="G9" s="38">
        <v>4.0</v>
      </c>
    </row>
    <row r="10">
      <c r="A10" s="38">
        <v>134.0</v>
      </c>
      <c r="B10" s="38">
        <v>11.0</v>
      </c>
      <c r="C10" s="38" t="s">
        <v>118</v>
      </c>
      <c r="D10" s="45" t="str">
        <f t="shared" si="1"/>
        <v>а1</v>
      </c>
      <c r="E10" s="38" t="s">
        <v>119</v>
      </c>
      <c r="F10" s="53">
        <v>44719.0</v>
      </c>
      <c r="G10" s="38">
        <v>3.0</v>
      </c>
    </row>
    <row r="11" hidden="1">
      <c r="A11" s="38">
        <v>134.0</v>
      </c>
      <c r="B11" s="38">
        <v>11.0</v>
      </c>
      <c r="C11" s="38" t="s">
        <v>120</v>
      </c>
      <c r="D11" s="45" t="str">
        <f t="shared" si="1"/>
        <v>а2</v>
      </c>
      <c r="E11" s="38" t="s">
        <v>121</v>
      </c>
      <c r="F11" s="53">
        <v>44701.0</v>
      </c>
      <c r="G11" s="38">
        <v>2.0</v>
      </c>
    </row>
    <row r="12" hidden="1">
      <c r="A12" s="38">
        <v>134.0</v>
      </c>
      <c r="B12" s="38">
        <v>12.0</v>
      </c>
      <c r="C12" s="38" t="s">
        <v>118</v>
      </c>
      <c r="D12" s="45" t="str">
        <f t="shared" si="1"/>
        <v>а1</v>
      </c>
      <c r="E12" s="38" t="s">
        <v>119</v>
      </c>
      <c r="F12" s="53">
        <v>44719.0</v>
      </c>
      <c r="G12" s="38">
        <v>2.0</v>
      </c>
    </row>
    <row r="13" hidden="1">
      <c r="A13" s="38">
        <v>134.0</v>
      </c>
      <c r="B13" s="38">
        <v>12.0</v>
      </c>
      <c r="C13" s="38" t="s">
        <v>120</v>
      </c>
      <c r="D13" s="45" t="str">
        <f t="shared" si="1"/>
        <v>а2</v>
      </c>
      <c r="E13" s="38" t="s">
        <v>121</v>
      </c>
      <c r="F13" s="53">
        <v>44701.0</v>
      </c>
      <c r="G13" s="38">
        <v>3.0</v>
      </c>
    </row>
    <row r="14">
      <c r="A14" s="38">
        <v>134.0</v>
      </c>
      <c r="B14" s="38">
        <v>13.0</v>
      </c>
      <c r="C14" s="38" t="s">
        <v>118</v>
      </c>
      <c r="D14" s="45" t="str">
        <f t="shared" si="1"/>
        <v>а1</v>
      </c>
      <c r="E14" s="38" t="s">
        <v>119</v>
      </c>
      <c r="F14" s="53">
        <v>44719.0</v>
      </c>
      <c r="G14" s="38">
        <v>4.0</v>
      </c>
    </row>
    <row r="15" hidden="1">
      <c r="A15" s="38">
        <v>134.0</v>
      </c>
      <c r="B15" s="38">
        <v>13.0</v>
      </c>
      <c r="C15" s="38" t="s">
        <v>120</v>
      </c>
      <c r="D15" s="45" t="str">
        <f t="shared" si="1"/>
        <v>а2</v>
      </c>
      <c r="E15" s="38" t="s">
        <v>121</v>
      </c>
      <c r="F15" s="53">
        <v>44701.0</v>
      </c>
      <c r="G15" s="38">
        <v>5.0</v>
      </c>
    </row>
    <row r="16">
      <c r="A16" s="38">
        <v>134.0</v>
      </c>
      <c r="B16" s="38">
        <v>14.0</v>
      </c>
      <c r="C16" s="38" t="s">
        <v>118</v>
      </c>
      <c r="D16" s="45" t="str">
        <f t="shared" si="1"/>
        <v>а1</v>
      </c>
      <c r="E16" s="38" t="s">
        <v>119</v>
      </c>
      <c r="F16" s="53">
        <v>44719.0</v>
      </c>
      <c r="G16" s="38">
        <v>5.0</v>
      </c>
    </row>
    <row r="17" hidden="1">
      <c r="A17" s="38">
        <v>134.0</v>
      </c>
      <c r="B17" s="38">
        <v>14.0</v>
      </c>
      <c r="C17" s="38" t="s">
        <v>120</v>
      </c>
      <c r="D17" s="45" t="str">
        <f t="shared" si="1"/>
        <v>а2</v>
      </c>
      <c r="E17" s="38" t="s">
        <v>121</v>
      </c>
      <c r="F17" s="53">
        <v>44701.0</v>
      </c>
      <c r="G17" s="38">
        <v>5.0</v>
      </c>
    </row>
  </sheetData>
  <autoFilter ref="$A$1:$G$17">
    <filterColumn colId="3">
      <filters>
        <filter val="а1"/>
      </filters>
    </filterColumn>
    <filterColumn colId="6">
      <customFilters>
        <customFilter operator="greaterThan" val="2"/>
      </customFilters>
    </filterColumn>
  </autoFil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5"/>
    <col customWidth="1" min="2" max="2" width="16.5"/>
    <col customWidth="1" min="3" max="3" width="15.88"/>
    <col customWidth="1" min="4" max="4" width="17.0"/>
    <col customWidth="1" min="5" max="5" width="16.88"/>
  </cols>
  <sheetData>
    <row r="1">
      <c r="A1" s="37" t="s">
        <v>34</v>
      </c>
      <c r="B1" s="37" t="s">
        <v>35</v>
      </c>
      <c r="C1" s="37" t="s">
        <v>36</v>
      </c>
      <c r="D1" s="37" t="s">
        <v>37</v>
      </c>
      <c r="E1" s="37" t="s">
        <v>38</v>
      </c>
    </row>
    <row r="2">
      <c r="A2" s="38" t="s">
        <v>39</v>
      </c>
      <c r="B2" s="39">
        <f t="shared" ref="B2:D2" si="1">RANDBETWEEN(3,5)</f>
        <v>3</v>
      </c>
      <c r="C2" s="40">
        <f t="shared" si="1"/>
        <v>5</v>
      </c>
      <c r="D2" s="40">
        <f t="shared" si="1"/>
        <v>3</v>
      </c>
      <c r="E2" s="40">
        <f t="shared" ref="E2:E15" si="3">(B2+C2+D2)/3</f>
        <v>3.666666667</v>
      </c>
    </row>
    <row r="3">
      <c r="A3" s="38" t="s">
        <v>40</v>
      </c>
      <c r="B3" s="40">
        <f t="shared" ref="B3:D3" si="2">RANDBETWEEN(3,5)</f>
        <v>3</v>
      </c>
      <c r="C3" s="40">
        <f t="shared" si="2"/>
        <v>3</v>
      </c>
      <c r="D3" s="40">
        <f t="shared" si="2"/>
        <v>4</v>
      </c>
      <c r="E3" s="40">
        <f t="shared" si="3"/>
        <v>3.333333333</v>
      </c>
    </row>
    <row r="4">
      <c r="A4" s="38" t="s">
        <v>41</v>
      </c>
      <c r="B4" s="40">
        <f>RANDbETWEEN(3,5)</f>
        <v>4</v>
      </c>
      <c r="C4" s="41">
        <f t="shared" ref="C4:D4" si="4">RANDBETWEEN(3,5)</f>
        <v>4</v>
      </c>
      <c r="D4" s="40">
        <f t="shared" si="4"/>
        <v>5</v>
      </c>
      <c r="E4" s="40">
        <f t="shared" si="3"/>
        <v>4.333333333</v>
      </c>
    </row>
    <row r="5">
      <c r="A5" s="38" t="s">
        <v>42</v>
      </c>
      <c r="B5" s="40">
        <f t="shared" ref="B5:D5" si="5">RANDBETWEEN(3,5)</f>
        <v>3</v>
      </c>
      <c r="C5" s="40">
        <f t="shared" si="5"/>
        <v>5</v>
      </c>
      <c r="D5" s="40">
        <f t="shared" si="5"/>
        <v>5</v>
      </c>
      <c r="E5" s="40">
        <f t="shared" si="3"/>
        <v>4.333333333</v>
      </c>
    </row>
    <row r="6">
      <c r="A6" s="38" t="s">
        <v>43</v>
      </c>
      <c r="B6" s="40">
        <f t="shared" ref="B6:D6" si="6">RANDBETWEEN(3,5)</f>
        <v>3</v>
      </c>
      <c r="C6" s="40">
        <f t="shared" si="6"/>
        <v>5</v>
      </c>
      <c r="D6" s="40">
        <f t="shared" si="6"/>
        <v>3</v>
      </c>
      <c r="E6" s="40">
        <f t="shared" si="3"/>
        <v>3.666666667</v>
      </c>
    </row>
    <row r="7">
      <c r="A7" s="38" t="s">
        <v>44</v>
      </c>
      <c r="B7" s="40">
        <f t="shared" ref="B7:D7" si="7">RANDBETWEEN(3,5)</f>
        <v>4</v>
      </c>
      <c r="C7" s="40">
        <f t="shared" si="7"/>
        <v>4</v>
      </c>
      <c r="D7" s="40">
        <f t="shared" si="7"/>
        <v>3</v>
      </c>
      <c r="E7" s="40">
        <f t="shared" si="3"/>
        <v>3.666666667</v>
      </c>
    </row>
    <row r="8">
      <c r="A8" s="38" t="s">
        <v>45</v>
      </c>
      <c r="B8" s="40">
        <f t="shared" ref="B8:D8" si="8">RANDBETWEEN(3,5)</f>
        <v>4</v>
      </c>
      <c r="C8" s="40">
        <f t="shared" si="8"/>
        <v>3</v>
      </c>
      <c r="D8" s="40">
        <f t="shared" si="8"/>
        <v>4</v>
      </c>
      <c r="E8" s="40">
        <f t="shared" si="3"/>
        <v>3.666666667</v>
      </c>
    </row>
    <row r="9">
      <c r="A9" s="38" t="s">
        <v>46</v>
      </c>
      <c r="B9" s="40">
        <f t="shared" ref="B9:D9" si="9">RANDBETWEEN(3,5)</f>
        <v>3</v>
      </c>
      <c r="C9" s="40">
        <f t="shared" si="9"/>
        <v>4</v>
      </c>
      <c r="D9" s="40">
        <f t="shared" si="9"/>
        <v>4</v>
      </c>
      <c r="E9" s="40">
        <f t="shared" si="3"/>
        <v>3.666666667</v>
      </c>
    </row>
    <row r="10">
      <c r="A10" s="38" t="s">
        <v>47</v>
      </c>
      <c r="B10" s="40">
        <f t="shared" ref="B10:D10" si="10">RANDBETWEEN(3,5)</f>
        <v>5</v>
      </c>
      <c r="C10" s="40">
        <f t="shared" si="10"/>
        <v>5</v>
      </c>
      <c r="D10" s="40">
        <f t="shared" si="10"/>
        <v>5</v>
      </c>
      <c r="E10" s="40">
        <f t="shared" si="3"/>
        <v>5</v>
      </c>
    </row>
    <row r="11">
      <c r="A11" s="38" t="s">
        <v>48</v>
      </c>
      <c r="B11" s="40">
        <f t="shared" ref="B11:D11" si="11">RANDBETWEEN(3,5)</f>
        <v>3</v>
      </c>
      <c r="C11" s="40">
        <f t="shared" si="11"/>
        <v>5</v>
      </c>
      <c r="D11" s="40">
        <f t="shared" si="11"/>
        <v>5</v>
      </c>
      <c r="E11" s="40">
        <f t="shared" si="3"/>
        <v>4.333333333</v>
      </c>
    </row>
    <row r="12">
      <c r="A12" s="38" t="s">
        <v>49</v>
      </c>
      <c r="B12" s="40">
        <f t="shared" ref="B12:D12" si="12">RANDBETWEEN(3,5)</f>
        <v>4</v>
      </c>
      <c r="C12" s="40">
        <f t="shared" si="12"/>
        <v>3</v>
      </c>
      <c r="D12" s="40">
        <f t="shared" si="12"/>
        <v>4</v>
      </c>
      <c r="E12" s="40">
        <f t="shared" si="3"/>
        <v>3.666666667</v>
      </c>
    </row>
    <row r="13">
      <c r="A13" s="38" t="s">
        <v>50</v>
      </c>
      <c r="B13" s="40">
        <f t="shared" ref="B13:D13" si="13">RANDBETWEEN(3,5)</f>
        <v>3</v>
      </c>
      <c r="C13" s="40">
        <f t="shared" si="13"/>
        <v>4</v>
      </c>
      <c r="D13" s="40">
        <f t="shared" si="13"/>
        <v>3</v>
      </c>
      <c r="E13" s="40">
        <f t="shared" si="3"/>
        <v>3.333333333</v>
      </c>
    </row>
    <row r="14">
      <c r="A14" s="38" t="s">
        <v>51</v>
      </c>
      <c r="B14" s="40">
        <f t="shared" ref="B14:D14" si="14">RANDBETWEEN(3,5)</f>
        <v>3</v>
      </c>
      <c r="C14" s="40">
        <f t="shared" si="14"/>
        <v>3</v>
      </c>
      <c r="D14" s="40">
        <f t="shared" si="14"/>
        <v>4</v>
      </c>
      <c r="E14" s="40">
        <f t="shared" si="3"/>
        <v>3.333333333</v>
      </c>
    </row>
    <row r="15">
      <c r="A15" s="38" t="s">
        <v>52</v>
      </c>
      <c r="B15" s="40">
        <f t="shared" ref="B15:D15" si="15">RANDBETWEEN(3,5)</f>
        <v>3</v>
      </c>
      <c r="C15" s="40">
        <f t="shared" si="15"/>
        <v>4</v>
      </c>
      <c r="D15" s="40">
        <f t="shared" si="15"/>
        <v>3</v>
      </c>
      <c r="E15" s="40">
        <f t="shared" si="3"/>
        <v>3.333333333</v>
      </c>
    </row>
    <row r="16">
      <c r="A16" s="42" t="s">
        <v>53</v>
      </c>
      <c r="B16" s="43">
        <f t="shared" ref="B16:D16" si="16">AVERAGE(B2:B15)</f>
        <v>3.428571429</v>
      </c>
      <c r="C16" s="43">
        <f t="shared" si="16"/>
        <v>4.071428571</v>
      </c>
      <c r="D16" s="43">
        <f t="shared" si="16"/>
        <v>3.928571429</v>
      </c>
    </row>
    <row r="17">
      <c r="A17" s="38" t="s">
        <v>54</v>
      </c>
      <c r="B17" s="40">
        <f t="shared" ref="B17:D17" si="17">COUNTIF(B2:B15,3)</f>
        <v>9</v>
      </c>
      <c r="C17" s="40">
        <f t="shared" si="17"/>
        <v>4</v>
      </c>
      <c r="D17" s="40">
        <f t="shared" si="17"/>
        <v>5</v>
      </c>
    </row>
    <row r="18">
      <c r="A18" s="38" t="s">
        <v>55</v>
      </c>
      <c r="B18" s="40">
        <f t="shared" ref="B18:D18" si="18">COUNTIF(B3:B16,3)</f>
        <v>8</v>
      </c>
      <c r="C18" s="40">
        <f t="shared" si="18"/>
        <v>4</v>
      </c>
      <c r="D18" s="40">
        <f t="shared" si="18"/>
        <v>4</v>
      </c>
    </row>
    <row r="19">
      <c r="A19" s="38" t="s">
        <v>56</v>
      </c>
      <c r="B19" s="40">
        <f t="shared" ref="B19:D19" si="19">COUNTIF(B4:B17,3)</f>
        <v>7</v>
      </c>
      <c r="C19" s="40">
        <f t="shared" si="19"/>
        <v>3</v>
      </c>
      <c r="D19" s="40">
        <f t="shared" si="19"/>
        <v>4</v>
      </c>
    </row>
  </sheetData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111</v>
      </c>
      <c r="B1" s="1" t="s">
        <v>112</v>
      </c>
      <c r="C1" s="1" t="s">
        <v>113</v>
      </c>
      <c r="D1" s="1" t="s">
        <v>114</v>
      </c>
      <c r="E1" s="1" t="s">
        <v>115</v>
      </c>
      <c r="F1" s="1" t="s">
        <v>116</v>
      </c>
      <c r="G1" s="1" t="s">
        <v>117</v>
      </c>
    </row>
    <row r="2">
      <c r="A2" s="38">
        <v>133.0</v>
      </c>
      <c r="B2" s="38">
        <v>1.0</v>
      </c>
      <c r="C2" s="38" t="s">
        <v>118</v>
      </c>
      <c r="D2" s="38" t="str">
        <f t="shared" ref="D2:D17" si="1">CONCATENATE("а",RIGHT(C2,LEN(C2) - 1))</f>
        <v>а1</v>
      </c>
      <c r="E2" s="38" t="s">
        <v>119</v>
      </c>
      <c r="F2" s="53">
        <v>44724.0</v>
      </c>
      <c r="G2" s="38">
        <v>3.0</v>
      </c>
    </row>
    <row r="3">
      <c r="A3" s="38">
        <v>133.0</v>
      </c>
      <c r="B3" s="38">
        <v>1.0</v>
      </c>
      <c r="C3" s="38" t="s">
        <v>120</v>
      </c>
      <c r="D3" s="38" t="str">
        <f t="shared" si="1"/>
        <v>а2</v>
      </c>
      <c r="E3" s="38" t="s">
        <v>121</v>
      </c>
      <c r="F3" s="53">
        <v>44706.0</v>
      </c>
      <c r="G3" s="38">
        <v>4.0</v>
      </c>
    </row>
    <row r="4">
      <c r="A4" s="38">
        <v>133.0</v>
      </c>
      <c r="B4" s="38">
        <v>2.0</v>
      </c>
      <c r="C4" s="38" t="s">
        <v>118</v>
      </c>
      <c r="D4" s="45" t="str">
        <f t="shared" si="1"/>
        <v>а1</v>
      </c>
      <c r="E4" s="38" t="s">
        <v>119</v>
      </c>
      <c r="F4" s="53">
        <v>44724.0</v>
      </c>
      <c r="G4" s="38">
        <v>2.0</v>
      </c>
    </row>
    <row r="5">
      <c r="A5" s="38">
        <v>133.0</v>
      </c>
      <c r="B5" s="38">
        <v>2.0</v>
      </c>
      <c r="C5" s="38" t="s">
        <v>120</v>
      </c>
      <c r="D5" s="45" t="str">
        <f t="shared" si="1"/>
        <v>а2</v>
      </c>
      <c r="E5" s="38" t="s">
        <v>121</v>
      </c>
      <c r="F5" s="53">
        <v>44701.0</v>
      </c>
      <c r="G5" s="38">
        <v>4.0</v>
      </c>
    </row>
    <row r="6">
      <c r="A6" s="38">
        <v>133.0</v>
      </c>
      <c r="B6" s="38">
        <v>3.0</v>
      </c>
      <c r="C6" s="38" t="s">
        <v>118</v>
      </c>
      <c r="D6" s="45" t="str">
        <f t="shared" si="1"/>
        <v>а1</v>
      </c>
      <c r="E6" s="38" t="s">
        <v>119</v>
      </c>
      <c r="F6" s="53">
        <v>44724.0</v>
      </c>
      <c r="G6" s="38">
        <v>3.0</v>
      </c>
    </row>
    <row r="7">
      <c r="A7" s="38">
        <v>133.0</v>
      </c>
      <c r="B7" s="38">
        <v>3.0</v>
      </c>
      <c r="C7" s="38" t="s">
        <v>120</v>
      </c>
      <c r="D7" s="45" t="str">
        <f t="shared" si="1"/>
        <v>а2</v>
      </c>
      <c r="E7" s="38" t="s">
        <v>121</v>
      </c>
      <c r="F7" s="53">
        <v>44706.0</v>
      </c>
      <c r="G7" s="38">
        <v>5.0</v>
      </c>
    </row>
    <row r="8">
      <c r="A8" s="38">
        <v>133.0</v>
      </c>
      <c r="B8" s="38">
        <v>4.0</v>
      </c>
      <c r="C8" s="38" t="s">
        <v>118</v>
      </c>
      <c r="D8" s="45" t="str">
        <f t="shared" si="1"/>
        <v>а1</v>
      </c>
      <c r="E8" s="38" t="s">
        <v>119</v>
      </c>
      <c r="F8" s="53">
        <v>44719.0</v>
      </c>
      <c r="G8" s="38">
        <v>4.0</v>
      </c>
    </row>
    <row r="9">
      <c r="A9" s="38">
        <v>133.0</v>
      </c>
      <c r="B9" s="38">
        <v>4.0</v>
      </c>
      <c r="C9" s="38" t="s">
        <v>120</v>
      </c>
      <c r="D9" s="45" t="str">
        <f t="shared" si="1"/>
        <v>а2</v>
      </c>
      <c r="E9" s="38" t="s">
        <v>121</v>
      </c>
      <c r="F9" s="53">
        <v>44706.0</v>
      </c>
      <c r="G9" s="38">
        <v>4.0</v>
      </c>
    </row>
    <row r="10">
      <c r="A10" s="38">
        <v>134.0</v>
      </c>
      <c r="B10" s="38">
        <v>11.0</v>
      </c>
      <c r="C10" s="38" t="s">
        <v>118</v>
      </c>
      <c r="D10" s="45" t="str">
        <f t="shared" si="1"/>
        <v>а1</v>
      </c>
      <c r="E10" s="38" t="s">
        <v>119</v>
      </c>
      <c r="F10" s="53">
        <v>44719.0</v>
      </c>
      <c r="G10" s="38">
        <v>3.0</v>
      </c>
    </row>
    <row r="11">
      <c r="A11" s="38">
        <v>134.0</v>
      </c>
      <c r="B11" s="38">
        <v>11.0</v>
      </c>
      <c r="C11" s="38" t="s">
        <v>120</v>
      </c>
      <c r="D11" s="45" t="str">
        <f t="shared" si="1"/>
        <v>а2</v>
      </c>
      <c r="E11" s="38" t="s">
        <v>121</v>
      </c>
      <c r="F11" s="53">
        <v>44701.0</v>
      </c>
      <c r="G11" s="38">
        <v>2.0</v>
      </c>
    </row>
    <row r="12">
      <c r="A12" s="38">
        <v>134.0</v>
      </c>
      <c r="B12" s="38">
        <v>12.0</v>
      </c>
      <c r="C12" s="38" t="s">
        <v>118</v>
      </c>
      <c r="D12" s="45" t="str">
        <f t="shared" si="1"/>
        <v>а1</v>
      </c>
      <c r="E12" s="38" t="s">
        <v>119</v>
      </c>
      <c r="F12" s="53">
        <v>44719.0</v>
      </c>
      <c r="G12" s="38">
        <v>2.0</v>
      </c>
    </row>
    <row r="13">
      <c r="A13" s="38">
        <v>134.0</v>
      </c>
      <c r="B13" s="38">
        <v>12.0</v>
      </c>
      <c r="C13" s="38" t="s">
        <v>120</v>
      </c>
      <c r="D13" s="45" t="str">
        <f t="shared" si="1"/>
        <v>а2</v>
      </c>
      <c r="E13" s="38" t="s">
        <v>121</v>
      </c>
      <c r="F13" s="53">
        <v>44701.0</v>
      </c>
      <c r="G13" s="38">
        <v>3.0</v>
      </c>
    </row>
    <row r="14">
      <c r="A14" s="38">
        <v>134.0</v>
      </c>
      <c r="B14" s="38">
        <v>13.0</v>
      </c>
      <c r="C14" s="38" t="s">
        <v>118</v>
      </c>
      <c r="D14" s="45" t="str">
        <f t="shared" si="1"/>
        <v>а1</v>
      </c>
      <c r="E14" s="38" t="s">
        <v>119</v>
      </c>
      <c r="F14" s="53">
        <v>44719.0</v>
      </c>
      <c r="G14" s="38">
        <v>4.0</v>
      </c>
    </row>
    <row r="15">
      <c r="A15" s="38">
        <v>134.0</v>
      </c>
      <c r="B15" s="38">
        <v>13.0</v>
      </c>
      <c r="C15" s="38" t="s">
        <v>120</v>
      </c>
      <c r="D15" s="45" t="str">
        <f t="shared" si="1"/>
        <v>а2</v>
      </c>
      <c r="E15" s="38" t="s">
        <v>121</v>
      </c>
      <c r="F15" s="53">
        <v>44701.0</v>
      </c>
      <c r="G15" s="38">
        <v>5.0</v>
      </c>
    </row>
    <row r="16">
      <c r="A16" s="38">
        <v>134.0</v>
      </c>
      <c r="B16" s="38">
        <v>14.0</v>
      </c>
      <c r="C16" s="38" t="s">
        <v>118</v>
      </c>
      <c r="D16" s="45" t="str">
        <f t="shared" si="1"/>
        <v>а1</v>
      </c>
      <c r="E16" s="38" t="s">
        <v>119</v>
      </c>
      <c r="F16" s="53">
        <v>44719.0</v>
      </c>
      <c r="G16" s="38">
        <v>5.0</v>
      </c>
    </row>
    <row r="17">
      <c r="A17" s="38">
        <v>134.0</v>
      </c>
      <c r="B17" s="38">
        <v>14.0</v>
      </c>
      <c r="C17" s="38" t="s">
        <v>120</v>
      </c>
      <c r="D17" s="45" t="str">
        <f t="shared" si="1"/>
        <v>а2</v>
      </c>
      <c r="E17" s="38" t="s">
        <v>121</v>
      </c>
      <c r="F17" s="53">
        <v>44701.0</v>
      </c>
      <c r="G17" s="38">
        <v>5.0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25"/>
    <col customWidth="1" min="5" max="5" width="18.38"/>
  </cols>
  <sheetData>
    <row r="1">
      <c r="A1" s="37" t="s">
        <v>34</v>
      </c>
      <c r="B1" s="35" t="s">
        <v>57</v>
      </c>
      <c r="C1" s="35" t="s">
        <v>58</v>
      </c>
      <c r="D1" s="35" t="s">
        <v>59</v>
      </c>
      <c r="E1" s="35" t="s">
        <v>38</v>
      </c>
    </row>
    <row r="2">
      <c r="A2" s="38" t="s">
        <v>39</v>
      </c>
      <c r="B2" s="40">
        <f t="shared" ref="B2:D2" si="1">RANDBETWEEN(3,5)</f>
        <v>4</v>
      </c>
      <c r="C2" s="40">
        <f t="shared" si="1"/>
        <v>3</v>
      </c>
      <c r="D2" s="40">
        <f t="shared" si="1"/>
        <v>3</v>
      </c>
      <c r="E2" s="40">
        <f t="shared" ref="E2:E14" si="3">(B2+C2+D2)/3</f>
        <v>3.333333333</v>
      </c>
    </row>
    <row r="3">
      <c r="A3" s="38" t="s">
        <v>40</v>
      </c>
      <c r="B3" s="40">
        <f t="shared" ref="B3:D3" si="2">RANDBETWEEN(3,5)</f>
        <v>5</v>
      </c>
      <c r="C3" s="40">
        <f t="shared" si="2"/>
        <v>5</v>
      </c>
      <c r="D3" s="40">
        <f t="shared" si="2"/>
        <v>4</v>
      </c>
      <c r="E3" s="40">
        <f t="shared" si="3"/>
        <v>4.666666667</v>
      </c>
    </row>
    <row r="4">
      <c r="A4" s="38" t="s">
        <v>41</v>
      </c>
      <c r="B4" s="40">
        <f t="shared" ref="B4:D4" si="4">RANDBETWEEN(3,5)</f>
        <v>5</v>
      </c>
      <c r="C4" s="40">
        <f t="shared" si="4"/>
        <v>4</v>
      </c>
      <c r="D4" s="40">
        <f t="shared" si="4"/>
        <v>4</v>
      </c>
      <c r="E4" s="40">
        <f t="shared" si="3"/>
        <v>4.333333333</v>
      </c>
    </row>
    <row r="5">
      <c r="A5" s="38" t="s">
        <v>42</v>
      </c>
      <c r="B5" s="40">
        <f t="shared" ref="B5:D5" si="5">RANDBETWEEN(3,5)</f>
        <v>3</v>
      </c>
      <c r="C5" s="40">
        <f t="shared" si="5"/>
        <v>4</v>
      </c>
      <c r="D5" s="40">
        <f t="shared" si="5"/>
        <v>5</v>
      </c>
      <c r="E5" s="40">
        <f t="shared" si="3"/>
        <v>4</v>
      </c>
    </row>
    <row r="6">
      <c r="A6" s="38" t="s">
        <v>43</v>
      </c>
      <c r="B6" s="40">
        <f t="shared" ref="B6:D6" si="6">RANDBETWEEN(3,5)</f>
        <v>5</v>
      </c>
      <c r="C6" s="40">
        <f t="shared" si="6"/>
        <v>3</v>
      </c>
      <c r="D6" s="40">
        <f t="shared" si="6"/>
        <v>4</v>
      </c>
      <c r="E6" s="40">
        <f t="shared" si="3"/>
        <v>4</v>
      </c>
    </row>
    <row r="7">
      <c r="A7" s="38" t="s">
        <v>44</v>
      </c>
      <c r="B7" s="40">
        <f t="shared" ref="B7:D7" si="7">RANDBETWEEN(3,5)</f>
        <v>3</v>
      </c>
      <c r="C7" s="40">
        <f t="shared" si="7"/>
        <v>3</v>
      </c>
      <c r="D7" s="40">
        <f t="shared" si="7"/>
        <v>3</v>
      </c>
      <c r="E7" s="40">
        <f t="shared" si="3"/>
        <v>3</v>
      </c>
    </row>
    <row r="8">
      <c r="A8" s="38" t="s">
        <v>45</v>
      </c>
      <c r="B8" s="40">
        <f t="shared" ref="B8:D8" si="8">RANDBETWEEN(3,5)</f>
        <v>5</v>
      </c>
      <c r="C8" s="40">
        <f t="shared" si="8"/>
        <v>3</v>
      </c>
      <c r="D8" s="40">
        <f t="shared" si="8"/>
        <v>3</v>
      </c>
      <c r="E8" s="40">
        <f t="shared" si="3"/>
        <v>3.666666667</v>
      </c>
    </row>
    <row r="9">
      <c r="A9" s="38" t="s">
        <v>46</v>
      </c>
      <c r="B9" s="40">
        <f t="shared" ref="B9:D9" si="9">RANDBETWEEN(3,5)</f>
        <v>5</v>
      </c>
      <c r="C9" s="40">
        <f t="shared" si="9"/>
        <v>4</v>
      </c>
      <c r="D9" s="40">
        <f t="shared" si="9"/>
        <v>4</v>
      </c>
      <c r="E9" s="40">
        <f t="shared" si="3"/>
        <v>4.333333333</v>
      </c>
    </row>
    <row r="10">
      <c r="A10" s="38" t="s">
        <v>47</v>
      </c>
      <c r="B10" s="40">
        <f t="shared" ref="B10:D10" si="10">RANDBETWEEN(3,5)</f>
        <v>3</v>
      </c>
      <c r="C10" s="40">
        <f t="shared" si="10"/>
        <v>4</v>
      </c>
      <c r="D10" s="40">
        <f t="shared" si="10"/>
        <v>5</v>
      </c>
      <c r="E10" s="40">
        <f t="shared" si="3"/>
        <v>4</v>
      </c>
    </row>
    <row r="11">
      <c r="A11" s="38" t="s">
        <v>48</v>
      </c>
      <c r="B11" s="40">
        <f t="shared" ref="B11:D11" si="11">RANDBETWEEN(3,5)</f>
        <v>3</v>
      </c>
      <c r="C11" s="40">
        <f t="shared" si="11"/>
        <v>4</v>
      </c>
      <c r="D11" s="40">
        <f t="shared" si="11"/>
        <v>3</v>
      </c>
      <c r="E11" s="40">
        <f t="shared" si="3"/>
        <v>3.333333333</v>
      </c>
    </row>
    <row r="12">
      <c r="A12" s="38" t="s">
        <v>49</v>
      </c>
      <c r="B12" s="40">
        <f t="shared" ref="B12:D12" si="12">RANDBETWEEN(3,5)</f>
        <v>3</v>
      </c>
      <c r="C12" s="40">
        <f t="shared" si="12"/>
        <v>4</v>
      </c>
      <c r="D12" s="40">
        <f t="shared" si="12"/>
        <v>3</v>
      </c>
      <c r="E12" s="40">
        <f t="shared" si="3"/>
        <v>3.333333333</v>
      </c>
    </row>
    <row r="13">
      <c r="A13" s="38" t="s">
        <v>50</v>
      </c>
      <c r="B13" s="40">
        <f t="shared" ref="B13:D13" si="13">RANDBETWEEN(3,5)</f>
        <v>3</v>
      </c>
      <c r="C13" s="40">
        <f t="shared" si="13"/>
        <v>5</v>
      </c>
      <c r="D13" s="40">
        <f t="shared" si="13"/>
        <v>4</v>
      </c>
      <c r="E13" s="40">
        <f t="shared" si="3"/>
        <v>4</v>
      </c>
    </row>
    <row r="14">
      <c r="A14" s="38" t="s">
        <v>51</v>
      </c>
      <c r="B14" s="40">
        <f t="shared" ref="B14:D14" si="14">RANDBETWEEN(3,5)</f>
        <v>4</v>
      </c>
      <c r="C14" s="40">
        <f t="shared" si="14"/>
        <v>4</v>
      </c>
      <c r="D14" s="40">
        <f t="shared" si="14"/>
        <v>4</v>
      </c>
      <c r="E14" s="40">
        <f t="shared" si="3"/>
        <v>4</v>
      </c>
    </row>
    <row r="15">
      <c r="A15" s="38" t="s">
        <v>52</v>
      </c>
      <c r="B15" s="40">
        <f t="shared" ref="B15:D15" si="15">RANDBETWEEN(3,5)</f>
        <v>3</v>
      </c>
      <c r="C15" s="40">
        <f t="shared" si="15"/>
        <v>5</v>
      </c>
      <c r="D15" s="40">
        <f t="shared" si="15"/>
        <v>4</v>
      </c>
      <c r="E15" s="40"/>
    </row>
    <row r="16">
      <c r="A16" s="42" t="s">
        <v>53</v>
      </c>
      <c r="B16" s="40">
        <f t="shared" ref="B16:D16" si="16">AVERAGE(B2:B15)</f>
        <v>3.857142857</v>
      </c>
      <c r="C16" s="40">
        <f t="shared" si="16"/>
        <v>3.928571429</v>
      </c>
      <c r="D16" s="40">
        <f t="shared" si="16"/>
        <v>3.785714286</v>
      </c>
      <c r="E16" s="40"/>
    </row>
    <row r="17">
      <c r="A17" s="38" t="s">
        <v>54</v>
      </c>
      <c r="B17" s="40">
        <f t="shared" ref="B17:D17" si="17">COUNTIF(B2:B15,3)</f>
        <v>7</v>
      </c>
      <c r="C17" s="40">
        <f t="shared" si="17"/>
        <v>4</v>
      </c>
      <c r="D17" s="40">
        <f t="shared" si="17"/>
        <v>5</v>
      </c>
      <c r="E17" s="40"/>
    </row>
    <row r="18">
      <c r="A18" s="38" t="s">
        <v>55</v>
      </c>
      <c r="B18" s="40">
        <f t="shared" ref="B18:D18" si="18">COUNTIF(B3:B16,3)</f>
        <v>7</v>
      </c>
      <c r="C18" s="40">
        <f t="shared" si="18"/>
        <v>3</v>
      </c>
      <c r="D18" s="40">
        <f t="shared" si="18"/>
        <v>4</v>
      </c>
      <c r="E18" s="40"/>
    </row>
    <row r="19">
      <c r="A19" s="38" t="s">
        <v>56</v>
      </c>
      <c r="B19" s="40">
        <f t="shared" ref="B19:D19" si="19">COUNTIF(B4:B17,3)</f>
        <v>7</v>
      </c>
      <c r="C19" s="40">
        <f t="shared" si="19"/>
        <v>3</v>
      </c>
      <c r="D19" s="40">
        <f t="shared" si="19"/>
        <v>4</v>
      </c>
      <c r="E19" s="40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13"/>
    <col customWidth="1" min="5" max="5" width="16.75"/>
  </cols>
  <sheetData>
    <row r="1">
      <c r="A1" s="37" t="s">
        <v>34</v>
      </c>
      <c r="B1" s="35" t="s">
        <v>60</v>
      </c>
      <c r="C1" s="35" t="s">
        <v>61</v>
      </c>
      <c r="D1" s="35" t="s">
        <v>62</v>
      </c>
      <c r="E1" s="35" t="s">
        <v>38</v>
      </c>
    </row>
    <row r="2">
      <c r="A2" s="38" t="s">
        <v>39</v>
      </c>
      <c r="B2" s="43">
        <f t="shared" ref="B2:D2" si="1">Randbetween(3,5)</f>
        <v>5</v>
      </c>
      <c r="C2" s="43">
        <f t="shared" si="1"/>
        <v>3</v>
      </c>
      <c r="D2" s="43">
        <f t="shared" si="1"/>
        <v>5</v>
      </c>
      <c r="E2" s="43">
        <f t="shared" ref="E2:E15" si="3">(B2+C2+D2)/3</f>
        <v>4.333333333</v>
      </c>
    </row>
    <row r="3">
      <c r="A3" s="38" t="s">
        <v>40</v>
      </c>
      <c r="B3" s="43">
        <f t="shared" ref="B3:D3" si="2">Randbetween(3,5)</f>
        <v>4</v>
      </c>
      <c r="C3" s="43">
        <f t="shared" si="2"/>
        <v>4</v>
      </c>
      <c r="D3" s="43">
        <f t="shared" si="2"/>
        <v>5</v>
      </c>
      <c r="E3" s="43">
        <f t="shared" si="3"/>
        <v>4.333333333</v>
      </c>
    </row>
    <row r="4">
      <c r="A4" s="38" t="s">
        <v>41</v>
      </c>
      <c r="B4" s="43">
        <f t="shared" ref="B4:D4" si="4">Randbetween(3,5)</f>
        <v>5</v>
      </c>
      <c r="C4" s="43">
        <f t="shared" si="4"/>
        <v>5</v>
      </c>
      <c r="D4" s="43">
        <f t="shared" si="4"/>
        <v>4</v>
      </c>
      <c r="E4" s="43">
        <f t="shared" si="3"/>
        <v>4.666666667</v>
      </c>
    </row>
    <row r="5">
      <c r="A5" s="38" t="s">
        <v>42</v>
      </c>
      <c r="B5" s="43">
        <f t="shared" ref="B5:D5" si="5">Randbetween(3,5)</f>
        <v>5</v>
      </c>
      <c r="C5" s="43">
        <f t="shared" si="5"/>
        <v>5</v>
      </c>
      <c r="D5" s="43">
        <f t="shared" si="5"/>
        <v>5</v>
      </c>
      <c r="E5" s="43">
        <f t="shared" si="3"/>
        <v>5</v>
      </c>
    </row>
    <row r="6">
      <c r="A6" s="38" t="s">
        <v>43</v>
      </c>
      <c r="B6" s="43">
        <f t="shared" ref="B6:D6" si="6">Randbetween(3,5)</f>
        <v>3</v>
      </c>
      <c r="C6" s="43">
        <f t="shared" si="6"/>
        <v>3</v>
      </c>
      <c r="D6" s="43">
        <f t="shared" si="6"/>
        <v>4</v>
      </c>
      <c r="E6" s="43">
        <f t="shared" si="3"/>
        <v>3.333333333</v>
      </c>
    </row>
    <row r="7">
      <c r="A7" s="38" t="s">
        <v>44</v>
      </c>
      <c r="B7" s="43">
        <f t="shared" ref="B7:D7" si="7">Randbetween(3,5)</f>
        <v>4</v>
      </c>
      <c r="C7" s="43">
        <f t="shared" si="7"/>
        <v>5</v>
      </c>
      <c r="D7" s="43">
        <f t="shared" si="7"/>
        <v>3</v>
      </c>
      <c r="E7" s="43">
        <f t="shared" si="3"/>
        <v>4</v>
      </c>
    </row>
    <row r="8">
      <c r="A8" s="38" t="s">
        <v>45</v>
      </c>
      <c r="B8" s="43">
        <f t="shared" ref="B8:D8" si="8">Randbetween(3,5)</f>
        <v>5</v>
      </c>
      <c r="C8" s="43">
        <f t="shared" si="8"/>
        <v>4</v>
      </c>
      <c r="D8" s="43">
        <f t="shared" si="8"/>
        <v>4</v>
      </c>
      <c r="E8" s="43">
        <f t="shared" si="3"/>
        <v>4.333333333</v>
      </c>
    </row>
    <row r="9">
      <c r="A9" s="38" t="s">
        <v>46</v>
      </c>
      <c r="B9" s="43">
        <f t="shared" ref="B9:D9" si="9">Randbetween(3,5)</f>
        <v>5</v>
      </c>
      <c r="C9" s="43">
        <f t="shared" si="9"/>
        <v>5</v>
      </c>
      <c r="D9" s="43">
        <f t="shared" si="9"/>
        <v>4</v>
      </c>
      <c r="E9" s="43">
        <f t="shared" si="3"/>
        <v>4.666666667</v>
      </c>
    </row>
    <row r="10">
      <c r="A10" s="38" t="s">
        <v>47</v>
      </c>
      <c r="B10" s="43">
        <f t="shared" ref="B10:D10" si="10">Randbetween(3,5)</f>
        <v>3</v>
      </c>
      <c r="C10" s="43">
        <f t="shared" si="10"/>
        <v>4</v>
      </c>
      <c r="D10" s="43">
        <f t="shared" si="10"/>
        <v>5</v>
      </c>
      <c r="E10" s="43">
        <f t="shared" si="3"/>
        <v>4</v>
      </c>
    </row>
    <row r="11">
      <c r="A11" s="38" t="s">
        <v>48</v>
      </c>
      <c r="B11" s="43">
        <f t="shared" ref="B11:D11" si="11">Randbetween(3,5)</f>
        <v>3</v>
      </c>
      <c r="C11" s="43">
        <f t="shared" si="11"/>
        <v>3</v>
      </c>
      <c r="D11" s="43">
        <f t="shared" si="11"/>
        <v>4</v>
      </c>
      <c r="E11" s="43">
        <f t="shared" si="3"/>
        <v>3.333333333</v>
      </c>
    </row>
    <row r="12">
      <c r="A12" s="38" t="s">
        <v>49</v>
      </c>
      <c r="B12" s="43">
        <f t="shared" ref="B12:D12" si="12">Randbetween(3,5)</f>
        <v>3</v>
      </c>
      <c r="C12" s="43">
        <f t="shared" si="12"/>
        <v>4</v>
      </c>
      <c r="D12" s="43">
        <f t="shared" si="12"/>
        <v>5</v>
      </c>
      <c r="E12" s="43">
        <f t="shared" si="3"/>
        <v>4</v>
      </c>
    </row>
    <row r="13">
      <c r="A13" s="38" t="s">
        <v>50</v>
      </c>
      <c r="B13" s="43">
        <f t="shared" ref="B13:D13" si="13">Randbetween(3,5)</f>
        <v>4</v>
      </c>
      <c r="C13" s="43">
        <f t="shared" si="13"/>
        <v>5</v>
      </c>
      <c r="D13" s="43">
        <f t="shared" si="13"/>
        <v>4</v>
      </c>
      <c r="E13" s="43">
        <f t="shared" si="3"/>
        <v>4.333333333</v>
      </c>
    </row>
    <row r="14">
      <c r="A14" s="38" t="s">
        <v>51</v>
      </c>
      <c r="B14" s="43">
        <f t="shared" ref="B14:D14" si="14">Randbetween(3,5)</f>
        <v>4</v>
      </c>
      <c r="C14" s="43">
        <f t="shared" si="14"/>
        <v>4</v>
      </c>
      <c r="D14" s="43">
        <f t="shared" si="14"/>
        <v>3</v>
      </c>
      <c r="E14" s="43">
        <f t="shared" si="3"/>
        <v>3.666666667</v>
      </c>
    </row>
    <row r="15">
      <c r="A15" s="38" t="s">
        <v>52</v>
      </c>
      <c r="B15" s="43">
        <f t="shared" ref="B15:D15" si="15">Randbetween(3,5)</f>
        <v>4</v>
      </c>
      <c r="C15" s="43">
        <f t="shared" si="15"/>
        <v>3</v>
      </c>
      <c r="D15" s="43">
        <f t="shared" si="15"/>
        <v>3</v>
      </c>
      <c r="E15" s="43">
        <f t="shared" si="3"/>
        <v>3.333333333</v>
      </c>
    </row>
    <row r="16">
      <c r="A16" s="42" t="s">
        <v>53</v>
      </c>
      <c r="B16" s="43">
        <f t="shared" ref="B16:D16" si="16">AVERAGE(B2:B15)</f>
        <v>4.071428571</v>
      </c>
      <c r="C16" s="43">
        <f t="shared" si="16"/>
        <v>4.071428571</v>
      </c>
      <c r="D16" s="43">
        <f t="shared" si="16"/>
        <v>4.142857143</v>
      </c>
      <c r="E16" s="43"/>
    </row>
    <row r="17">
      <c r="A17" s="38" t="s">
        <v>54</v>
      </c>
      <c r="B17" s="43">
        <f t="shared" ref="B17:D17" si="17">countif(B2:B15,3)</f>
        <v>4</v>
      </c>
      <c r="C17" s="43">
        <f t="shared" si="17"/>
        <v>4</v>
      </c>
      <c r="D17" s="43">
        <f t="shared" si="17"/>
        <v>3</v>
      </c>
      <c r="E17" s="43"/>
    </row>
    <row r="18">
      <c r="A18" s="38" t="s">
        <v>55</v>
      </c>
      <c r="B18" s="43">
        <f t="shared" ref="B18:D18" si="18">COUNTIF(B3:B16,4)</f>
        <v>5</v>
      </c>
      <c r="C18" s="43">
        <f t="shared" si="18"/>
        <v>5</v>
      </c>
      <c r="D18" s="43">
        <f t="shared" si="18"/>
        <v>6</v>
      </c>
      <c r="E18" s="43"/>
    </row>
    <row r="19">
      <c r="A19" s="38" t="s">
        <v>56</v>
      </c>
      <c r="B19" s="43">
        <f t="shared" ref="B19:D19" si="19">COUNTIF(B4:B17,5)</f>
        <v>4</v>
      </c>
      <c r="C19" s="43">
        <f t="shared" si="19"/>
        <v>5</v>
      </c>
      <c r="D19" s="43">
        <f t="shared" si="19"/>
        <v>3</v>
      </c>
      <c r="E19" s="43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5"/>
    <col customWidth="1" min="2" max="2" width="15.5"/>
    <col customWidth="1" min="3" max="3" width="15.13"/>
  </cols>
  <sheetData>
    <row r="1">
      <c r="A1" s="37" t="s">
        <v>34</v>
      </c>
      <c r="B1" s="44" t="s">
        <v>38</v>
      </c>
      <c r="C1" s="44" t="s">
        <v>63</v>
      </c>
    </row>
    <row r="2">
      <c r="A2" s="38" t="s">
        <v>39</v>
      </c>
      <c r="B2" s="45">
        <f>AVERAGE('Ведомость1'!E2,'Ведомасть2'!E2,'Ведомасть3'!E2)</f>
        <v>3.777777778</v>
      </c>
      <c r="C2" s="45" t="str">
        <f t="shared" ref="C2:C15" si="1">IF(B2&gt;=4,"да","нет")</f>
        <v>нет</v>
      </c>
    </row>
    <row r="3">
      <c r="A3" s="38" t="s">
        <v>40</v>
      </c>
      <c r="B3" s="45">
        <f>AVERAGE('Ведомость1'!E3,'Ведомасть2'!E3,'Ведомасть3'!E3)</f>
        <v>4.111111111</v>
      </c>
      <c r="C3" s="45" t="str">
        <f t="shared" si="1"/>
        <v>да</v>
      </c>
    </row>
    <row r="4">
      <c r="A4" s="38" t="s">
        <v>41</v>
      </c>
      <c r="B4" s="45">
        <f>AVERAGE('Ведомость1'!E4,'Ведомасть2'!E4,'Ведомасть3'!E4)</f>
        <v>4.444444444</v>
      </c>
      <c r="C4" s="45" t="str">
        <f t="shared" si="1"/>
        <v>да</v>
      </c>
    </row>
    <row r="5">
      <c r="A5" s="38" t="s">
        <v>42</v>
      </c>
      <c r="B5" s="45">
        <f>AVERAGE('Ведомость1'!E5,'Ведомасть2'!E5,'Ведомасть3'!E5)</f>
        <v>4.444444444</v>
      </c>
      <c r="C5" s="45" t="str">
        <f t="shared" si="1"/>
        <v>да</v>
      </c>
    </row>
    <row r="6">
      <c r="A6" s="38" t="s">
        <v>43</v>
      </c>
      <c r="B6" s="45">
        <f>AVERAGE('Ведомость1'!E6,'Ведомасть2'!E6,'Ведомасть3'!E6)</f>
        <v>3.666666667</v>
      </c>
      <c r="C6" s="45" t="str">
        <f t="shared" si="1"/>
        <v>нет</v>
      </c>
    </row>
    <row r="7">
      <c r="A7" s="38" t="s">
        <v>44</v>
      </c>
      <c r="B7" s="45">
        <f>AVERAGE('Ведомость1'!E7,'Ведомасть2'!E7,'Ведомасть3'!E7)</f>
        <v>3.555555556</v>
      </c>
      <c r="C7" s="45" t="str">
        <f t="shared" si="1"/>
        <v>нет</v>
      </c>
    </row>
    <row r="8">
      <c r="A8" s="38" t="s">
        <v>45</v>
      </c>
      <c r="B8" s="45">
        <f>AVERAGE('Ведомость1'!E8,'Ведомасть2'!E8,'Ведомасть3'!E8)</f>
        <v>3.888888889</v>
      </c>
      <c r="C8" s="45" t="str">
        <f t="shared" si="1"/>
        <v>нет</v>
      </c>
    </row>
    <row r="9">
      <c r="A9" s="38" t="s">
        <v>46</v>
      </c>
      <c r="B9" s="45">
        <f>AVERAGE('Ведомость1'!E9,'Ведомасть2'!E9,'Ведомасть3'!E9)</f>
        <v>4.222222222</v>
      </c>
      <c r="C9" s="45" t="str">
        <f t="shared" si="1"/>
        <v>да</v>
      </c>
    </row>
    <row r="10">
      <c r="A10" s="38" t="s">
        <v>47</v>
      </c>
      <c r="B10" s="45">
        <f>AVERAGE('Ведомость1'!E10,'Ведомасть2'!E10,'Ведомасть3'!E10)</f>
        <v>4.333333333</v>
      </c>
      <c r="C10" s="45" t="str">
        <f t="shared" si="1"/>
        <v>да</v>
      </c>
    </row>
    <row r="11">
      <c r="A11" s="38" t="s">
        <v>48</v>
      </c>
      <c r="B11" s="45">
        <f>AVERAGE('Ведомость1'!E11,'Ведомасть2'!E11,'Ведомасть3'!E11)</f>
        <v>3.666666667</v>
      </c>
      <c r="C11" s="45" t="str">
        <f t="shared" si="1"/>
        <v>нет</v>
      </c>
    </row>
    <row r="12">
      <c r="A12" s="38" t="s">
        <v>49</v>
      </c>
      <c r="B12" s="45">
        <f>AVERAGE('Ведомость1'!E12,'Ведомасть2'!E12,'Ведомасть3'!E12)</f>
        <v>3.666666667</v>
      </c>
      <c r="C12" s="45" t="str">
        <f t="shared" si="1"/>
        <v>нет</v>
      </c>
    </row>
    <row r="13">
      <c r="A13" s="38" t="s">
        <v>50</v>
      </c>
      <c r="B13" s="45">
        <f>AVERAGE('Ведомость1'!E13,'Ведомасть2'!E13,'Ведомасть3'!E13)</f>
        <v>3.888888889</v>
      </c>
      <c r="C13" s="45" t="str">
        <f t="shared" si="1"/>
        <v>нет</v>
      </c>
    </row>
    <row r="14">
      <c r="A14" s="38" t="s">
        <v>51</v>
      </c>
      <c r="B14" s="45">
        <f>AVERAGE('Ведомость1'!E14,'Ведомасть2'!E14,'Ведомасть3'!E14)</f>
        <v>3.666666667</v>
      </c>
      <c r="C14" s="45" t="str">
        <f t="shared" si="1"/>
        <v>нет</v>
      </c>
    </row>
    <row r="15">
      <c r="A15" s="38" t="s">
        <v>52</v>
      </c>
      <c r="B15" s="45">
        <f>AVERAGE('Ведомость1'!E15,'Ведомасть2'!E15,'Ведомасть3'!E15)</f>
        <v>3.333333333</v>
      </c>
      <c r="C15" s="45" t="str">
        <f t="shared" si="1"/>
        <v>нет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4.63"/>
    <col customWidth="1" min="3" max="3" width="15.88"/>
    <col customWidth="1" min="4" max="4" width="11.38"/>
  </cols>
  <sheetData>
    <row r="1">
      <c r="A1" s="46" t="s">
        <v>64</v>
      </c>
    </row>
    <row r="2">
      <c r="A2" s="46" t="s">
        <v>65</v>
      </c>
      <c r="B2" s="38" t="s">
        <v>66</v>
      </c>
      <c r="C2" s="47">
        <v>77.28</v>
      </c>
      <c r="D2" s="2" t="s">
        <v>67</v>
      </c>
    </row>
    <row r="3">
      <c r="B3" s="46" t="s">
        <v>68</v>
      </c>
      <c r="C3" s="38" t="s">
        <v>69</v>
      </c>
    </row>
    <row r="4">
      <c r="A4" s="38">
        <v>1.0</v>
      </c>
      <c r="B4" s="38" t="s">
        <v>70</v>
      </c>
      <c r="C4" s="48">
        <v>1250.0</v>
      </c>
      <c r="D4" s="47">
        <f t="shared" ref="D4:D9" si="1">C4*C$2</f>
        <v>96600</v>
      </c>
    </row>
    <row r="5">
      <c r="A5" s="38">
        <v>2.0</v>
      </c>
      <c r="B5" s="38" t="s">
        <v>71</v>
      </c>
      <c r="C5" s="48">
        <v>2500.0</v>
      </c>
      <c r="D5" s="47">
        <f t="shared" si="1"/>
        <v>193200</v>
      </c>
    </row>
    <row r="6">
      <c r="A6" s="38">
        <v>3.0</v>
      </c>
      <c r="B6" s="38" t="s">
        <v>72</v>
      </c>
      <c r="C6" s="48">
        <v>1000.0</v>
      </c>
      <c r="D6" s="47">
        <f t="shared" si="1"/>
        <v>77280</v>
      </c>
    </row>
    <row r="7">
      <c r="A7" s="38">
        <v>4.0</v>
      </c>
      <c r="B7" s="38" t="s">
        <v>73</v>
      </c>
      <c r="C7" s="48">
        <v>1040.0</v>
      </c>
      <c r="D7" s="47">
        <f t="shared" si="1"/>
        <v>80371.2</v>
      </c>
    </row>
    <row r="8">
      <c r="A8" s="38">
        <v>5.0</v>
      </c>
      <c r="B8" s="38" t="s">
        <v>74</v>
      </c>
      <c r="C8" s="48">
        <v>1500.0</v>
      </c>
      <c r="D8" s="47">
        <f t="shared" si="1"/>
        <v>115920</v>
      </c>
    </row>
    <row r="9">
      <c r="A9" s="38">
        <v>6.0</v>
      </c>
      <c r="B9" s="38" t="s">
        <v>75</v>
      </c>
      <c r="C9" s="48">
        <v>1326.0</v>
      </c>
      <c r="D9" s="47">
        <f t="shared" si="1"/>
        <v>102473.28</v>
      </c>
    </row>
  </sheetData>
  <mergeCells count="3">
    <mergeCell ref="A1:D1"/>
    <mergeCell ref="A2:A3"/>
    <mergeCell ref="D2:D3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B1" s="38">
        <v>1.0</v>
      </c>
      <c r="C1" s="38">
        <v>2.0</v>
      </c>
      <c r="D1" s="38">
        <v>3.0</v>
      </c>
      <c r="E1" s="38">
        <v>4.0</v>
      </c>
      <c r="F1" s="38">
        <v>5.0</v>
      </c>
      <c r="G1" s="38">
        <v>6.0</v>
      </c>
      <c r="H1" s="38">
        <v>7.0</v>
      </c>
      <c r="I1" s="38">
        <v>8.0</v>
      </c>
      <c r="J1" s="38">
        <v>9.0</v>
      </c>
    </row>
    <row r="2">
      <c r="A2" s="38">
        <v>1.0</v>
      </c>
      <c r="B2" s="45">
        <f t="shared" ref="B2:J2" si="1">B$1*$A2</f>
        <v>1</v>
      </c>
      <c r="C2" s="45">
        <f t="shared" si="1"/>
        <v>2</v>
      </c>
      <c r="D2" s="45">
        <f t="shared" si="1"/>
        <v>3</v>
      </c>
      <c r="E2" s="45">
        <f t="shared" si="1"/>
        <v>4</v>
      </c>
      <c r="F2" s="45">
        <f t="shared" si="1"/>
        <v>5</v>
      </c>
      <c r="G2" s="45">
        <f t="shared" si="1"/>
        <v>6</v>
      </c>
      <c r="H2" s="45">
        <f t="shared" si="1"/>
        <v>7</v>
      </c>
      <c r="I2" s="45">
        <f t="shared" si="1"/>
        <v>8</v>
      </c>
      <c r="J2" s="45">
        <f t="shared" si="1"/>
        <v>9</v>
      </c>
    </row>
    <row r="3">
      <c r="A3" s="38">
        <v>2.0</v>
      </c>
      <c r="B3" s="45">
        <f t="shared" ref="B3:J3" si="2">B$1*$A3</f>
        <v>2</v>
      </c>
      <c r="C3" s="45">
        <f t="shared" si="2"/>
        <v>4</v>
      </c>
      <c r="D3" s="45">
        <f t="shared" si="2"/>
        <v>6</v>
      </c>
      <c r="E3" s="45">
        <f t="shared" si="2"/>
        <v>8</v>
      </c>
      <c r="F3" s="45">
        <f t="shared" si="2"/>
        <v>10</v>
      </c>
      <c r="G3" s="45">
        <f t="shared" si="2"/>
        <v>12</v>
      </c>
      <c r="H3" s="45">
        <f t="shared" si="2"/>
        <v>14</v>
      </c>
      <c r="I3" s="45">
        <f t="shared" si="2"/>
        <v>16</v>
      </c>
      <c r="J3" s="45">
        <f t="shared" si="2"/>
        <v>18</v>
      </c>
    </row>
    <row r="4">
      <c r="A4" s="38">
        <v>3.0</v>
      </c>
      <c r="B4" s="45">
        <f t="shared" ref="B4:J4" si="3">B$1*$A4</f>
        <v>3</v>
      </c>
      <c r="C4" s="45">
        <f t="shared" si="3"/>
        <v>6</v>
      </c>
      <c r="D4" s="45">
        <f t="shared" si="3"/>
        <v>9</v>
      </c>
      <c r="E4" s="45">
        <f t="shared" si="3"/>
        <v>12</v>
      </c>
      <c r="F4" s="45">
        <f t="shared" si="3"/>
        <v>15</v>
      </c>
      <c r="G4" s="45">
        <f t="shared" si="3"/>
        <v>18</v>
      </c>
      <c r="H4" s="45">
        <f t="shared" si="3"/>
        <v>21</v>
      </c>
      <c r="I4" s="45">
        <f t="shared" si="3"/>
        <v>24</v>
      </c>
      <c r="J4" s="45">
        <f t="shared" si="3"/>
        <v>27</v>
      </c>
    </row>
    <row r="5">
      <c r="A5" s="38">
        <v>4.0</v>
      </c>
      <c r="B5" s="45">
        <f t="shared" ref="B5:J5" si="4">B$1*$A5</f>
        <v>4</v>
      </c>
      <c r="C5" s="45">
        <f t="shared" si="4"/>
        <v>8</v>
      </c>
      <c r="D5" s="45">
        <f t="shared" si="4"/>
        <v>12</v>
      </c>
      <c r="E5" s="45">
        <f t="shared" si="4"/>
        <v>16</v>
      </c>
      <c r="F5" s="45">
        <f t="shared" si="4"/>
        <v>20</v>
      </c>
      <c r="G5" s="45">
        <f t="shared" si="4"/>
        <v>24</v>
      </c>
      <c r="H5" s="45">
        <f t="shared" si="4"/>
        <v>28</v>
      </c>
      <c r="I5" s="45">
        <f t="shared" si="4"/>
        <v>32</v>
      </c>
      <c r="J5" s="45">
        <f t="shared" si="4"/>
        <v>36</v>
      </c>
    </row>
    <row r="6">
      <c r="A6" s="38">
        <v>5.0</v>
      </c>
      <c r="B6" s="45">
        <f t="shared" ref="B6:J6" si="5">B$1*$A6</f>
        <v>5</v>
      </c>
      <c r="C6" s="45">
        <f t="shared" si="5"/>
        <v>10</v>
      </c>
      <c r="D6" s="45">
        <f t="shared" si="5"/>
        <v>15</v>
      </c>
      <c r="E6" s="45">
        <f t="shared" si="5"/>
        <v>20</v>
      </c>
      <c r="F6" s="45">
        <f t="shared" si="5"/>
        <v>25</v>
      </c>
      <c r="G6" s="45">
        <f t="shared" si="5"/>
        <v>30</v>
      </c>
      <c r="H6" s="45">
        <f t="shared" si="5"/>
        <v>35</v>
      </c>
      <c r="I6" s="45">
        <f t="shared" si="5"/>
        <v>40</v>
      </c>
      <c r="J6" s="45">
        <f t="shared" si="5"/>
        <v>45</v>
      </c>
    </row>
    <row r="7">
      <c r="A7" s="38">
        <v>6.0</v>
      </c>
      <c r="B7" s="45">
        <f t="shared" ref="B7:J7" si="6">B$1*$A7</f>
        <v>6</v>
      </c>
      <c r="C7" s="45">
        <f t="shared" si="6"/>
        <v>12</v>
      </c>
      <c r="D7" s="45">
        <f t="shared" si="6"/>
        <v>18</v>
      </c>
      <c r="E7" s="45">
        <f t="shared" si="6"/>
        <v>24</v>
      </c>
      <c r="F7" s="45">
        <f t="shared" si="6"/>
        <v>30</v>
      </c>
      <c r="G7" s="45">
        <f t="shared" si="6"/>
        <v>36</v>
      </c>
      <c r="H7" s="45">
        <f t="shared" si="6"/>
        <v>42</v>
      </c>
      <c r="I7" s="45">
        <f t="shared" si="6"/>
        <v>48</v>
      </c>
      <c r="J7" s="45">
        <f t="shared" si="6"/>
        <v>54</v>
      </c>
    </row>
    <row r="8">
      <c r="A8" s="38">
        <v>7.0</v>
      </c>
      <c r="B8" s="45">
        <f t="shared" ref="B8:J8" si="7">B$1*$A8</f>
        <v>7</v>
      </c>
      <c r="C8" s="45">
        <f t="shared" si="7"/>
        <v>14</v>
      </c>
      <c r="D8" s="45">
        <f t="shared" si="7"/>
        <v>21</v>
      </c>
      <c r="E8" s="45">
        <f t="shared" si="7"/>
        <v>28</v>
      </c>
      <c r="F8" s="45">
        <f t="shared" si="7"/>
        <v>35</v>
      </c>
      <c r="G8" s="45">
        <f t="shared" si="7"/>
        <v>42</v>
      </c>
      <c r="H8" s="45">
        <f t="shared" si="7"/>
        <v>49</v>
      </c>
      <c r="I8" s="45">
        <f t="shared" si="7"/>
        <v>56</v>
      </c>
      <c r="J8" s="45">
        <f t="shared" si="7"/>
        <v>63</v>
      </c>
    </row>
    <row r="9">
      <c r="A9" s="38">
        <v>8.0</v>
      </c>
      <c r="B9" s="45">
        <f t="shared" ref="B9:J9" si="8">B$1*$A9</f>
        <v>8</v>
      </c>
      <c r="C9" s="45">
        <f t="shared" si="8"/>
        <v>16</v>
      </c>
      <c r="D9" s="45">
        <f t="shared" si="8"/>
        <v>24</v>
      </c>
      <c r="E9" s="45">
        <f t="shared" si="8"/>
        <v>32</v>
      </c>
      <c r="F9" s="45">
        <f t="shared" si="8"/>
        <v>40</v>
      </c>
      <c r="G9" s="45">
        <f t="shared" si="8"/>
        <v>48</v>
      </c>
      <c r="H9" s="45">
        <f t="shared" si="8"/>
        <v>56</v>
      </c>
      <c r="I9" s="45">
        <f t="shared" si="8"/>
        <v>64</v>
      </c>
      <c r="J9" s="45">
        <f t="shared" si="8"/>
        <v>72</v>
      </c>
    </row>
    <row r="10">
      <c r="A10" s="38">
        <v>9.0</v>
      </c>
      <c r="B10" s="45">
        <f t="shared" ref="B10:J10" si="9">B$1*$A10</f>
        <v>9</v>
      </c>
      <c r="C10" s="45">
        <f t="shared" si="9"/>
        <v>18</v>
      </c>
      <c r="D10" s="45">
        <f t="shared" si="9"/>
        <v>27</v>
      </c>
      <c r="E10" s="45">
        <f t="shared" si="9"/>
        <v>36</v>
      </c>
      <c r="F10" s="45">
        <f t="shared" si="9"/>
        <v>45</v>
      </c>
      <c r="G10" s="45">
        <f t="shared" si="9"/>
        <v>54</v>
      </c>
      <c r="H10" s="45">
        <f t="shared" si="9"/>
        <v>63</v>
      </c>
      <c r="I10" s="45">
        <f t="shared" si="9"/>
        <v>72</v>
      </c>
      <c r="J10" s="45">
        <f t="shared" si="9"/>
        <v>81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7.13"/>
  </cols>
  <sheetData>
    <row r="1">
      <c r="A1" s="2" t="s">
        <v>76</v>
      </c>
      <c r="B1" s="2" t="s">
        <v>77</v>
      </c>
      <c r="C1" s="2" t="s">
        <v>78</v>
      </c>
    </row>
    <row r="2">
      <c r="A2" s="2">
        <v>1.0</v>
      </c>
      <c r="B2" s="49">
        <f t="shared" ref="B2:B11" si="1">A2^2</f>
        <v>1</v>
      </c>
      <c r="C2" s="49">
        <f t="shared" ref="C2:C11" si="2">B2^3</f>
        <v>1</v>
      </c>
    </row>
    <row r="3">
      <c r="A3" s="2">
        <v>2.0</v>
      </c>
      <c r="B3" s="49">
        <f t="shared" si="1"/>
        <v>4</v>
      </c>
      <c r="C3" s="49">
        <f t="shared" si="2"/>
        <v>64</v>
      </c>
    </row>
    <row r="4">
      <c r="A4" s="2">
        <v>3.0</v>
      </c>
      <c r="B4" s="49">
        <f t="shared" si="1"/>
        <v>9</v>
      </c>
      <c r="C4" s="49">
        <f t="shared" si="2"/>
        <v>729</v>
      </c>
    </row>
    <row r="5">
      <c r="A5" s="2">
        <v>4.0</v>
      </c>
      <c r="B5" s="49">
        <f t="shared" si="1"/>
        <v>16</v>
      </c>
      <c r="C5" s="49">
        <f t="shared" si="2"/>
        <v>4096</v>
      </c>
    </row>
    <row r="6">
      <c r="A6" s="2">
        <v>5.0</v>
      </c>
      <c r="B6" s="49">
        <f t="shared" si="1"/>
        <v>25</v>
      </c>
      <c r="C6" s="49">
        <f t="shared" si="2"/>
        <v>15625</v>
      </c>
    </row>
    <row r="7">
      <c r="A7" s="2">
        <v>6.0</v>
      </c>
      <c r="B7" s="49">
        <f t="shared" si="1"/>
        <v>36</v>
      </c>
      <c r="C7" s="49">
        <f t="shared" si="2"/>
        <v>46656</v>
      </c>
    </row>
    <row r="8">
      <c r="A8" s="2">
        <v>7.0</v>
      </c>
      <c r="B8" s="49">
        <f t="shared" si="1"/>
        <v>49</v>
      </c>
      <c r="C8" s="49">
        <f t="shared" si="2"/>
        <v>117649</v>
      </c>
    </row>
    <row r="9">
      <c r="A9" s="2">
        <v>8.0</v>
      </c>
      <c r="B9" s="49">
        <f t="shared" si="1"/>
        <v>64</v>
      </c>
      <c r="C9" s="49">
        <f t="shared" si="2"/>
        <v>262144</v>
      </c>
    </row>
    <row r="10">
      <c r="A10" s="2">
        <v>9.0</v>
      </c>
      <c r="B10" s="49">
        <f t="shared" si="1"/>
        <v>81</v>
      </c>
      <c r="C10" s="49">
        <f t="shared" si="2"/>
        <v>531441</v>
      </c>
    </row>
    <row r="11">
      <c r="A11" s="2">
        <v>10.0</v>
      </c>
      <c r="B11" s="49">
        <f t="shared" si="1"/>
        <v>100</v>
      </c>
      <c r="C11" s="49">
        <f t="shared" si="2"/>
        <v>1000000</v>
      </c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33" t="s">
        <v>79</v>
      </c>
      <c r="B1" s="33" t="s">
        <v>80</v>
      </c>
      <c r="C1" s="33" t="s">
        <v>81</v>
      </c>
      <c r="D1" s="33" t="s">
        <v>82</v>
      </c>
    </row>
    <row r="2">
      <c r="A2" s="38">
        <v>0.75</v>
      </c>
      <c r="B2" s="38">
        <v>1.0</v>
      </c>
      <c r="C2" s="38">
        <v>-2.0</v>
      </c>
      <c r="D2" s="45">
        <f t="shared" ref="D2:D11" si="1">(C$2+C2)*B2/2</f>
        <v>-2</v>
      </c>
    </row>
    <row r="3">
      <c r="B3" s="38">
        <v>2.0</v>
      </c>
      <c r="C3" s="45">
        <f t="shared" ref="C3:C11" si="2">C$2+A$2*(B2-1)</f>
        <v>-2</v>
      </c>
      <c r="D3" s="45">
        <f t="shared" si="1"/>
        <v>-4</v>
      </c>
    </row>
    <row r="4">
      <c r="B4" s="38">
        <v>3.0</v>
      </c>
      <c r="C4" s="45">
        <f t="shared" si="2"/>
        <v>-1.25</v>
      </c>
      <c r="D4" s="45">
        <f t="shared" si="1"/>
        <v>-4.875</v>
      </c>
    </row>
    <row r="5">
      <c r="B5" s="38">
        <v>4.0</v>
      </c>
      <c r="C5" s="45">
        <f t="shared" si="2"/>
        <v>-0.5</v>
      </c>
      <c r="D5" s="45">
        <f t="shared" si="1"/>
        <v>-5</v>
      </c>
    </row>
    <row r="6">
      <c r="B6" s="38">
        <v>5.0</v>
      </c>
      <c r="C6" s="45">
        <f t="shared" si="2"/>
        <v>0.25</v>
      </c>
      <c r="D6" s="45">
        <f t="shared" si="1"/>
        <v>-4.375</v>
      </c>
    </row>
    <row r="7">
      <c r="B7" s="38">
        <v>6.0</v>
      </c>
      <c r="C7" s="45">
        <f t="shared" si="2"/>
        <v>1</v>
      </c>
      <c r="D7" s="45">
        <f t="shared" si="1"/>
        <v>-3</v>
      </c>
    </row>
    <row r="8">
      <c r="B8" s="38">
        <v>7.0</v>
      </c>
      <c r="C8" s="45">
        <f t="shared" si="2"/>
        <v>1.75</v>
      </c>
      <c r="D8" s="45">
        <f t="shared" si="1"/>
        <v>-0.875</v>
      </c>
    </row>
    <row r="9">
      <c r="B9" s="38">
        <v>8.0</v>
      </c>
      <c r="C9" s="45">
        <f t="shared" si="2"/>
        <v>2.5</v>
      </c>
      <c r="D9" s="45">
        <f t="shared" si="1"/>
        <v>2</v>
      </c>
    </row>
    <row r="10">
      <c r="B10" s="38">
        <v>9.0</v>
      </c>
      <c r="C10" s="45">
        <f t="shared" si="2"/>
        <v>3.25</v>
      </c>
      <c r="D10" s="45">
        <f t="shared" si="1"/>
        <v>5.625</v>
      </c>
    </row>
    <row r="11">
      <c r="B11" s="38">
        <v>10.0</v>
      </c>
      <c r="C11" s="45">
        <f t="shared" si="2"/>
        <v>4</v>
      </c>
      <c r="D11" s="45">
        <f t="shared" si="1"/>
        <v>10</v>
      </c>
    </row>
  </sheetData>
  <drawing r:id="rId1"/>
</worksheet>
</file>